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definedNames>
    <definedName name="_xlnm._FilterDatabase" localSheetId="0" hidden="1">Лист1!$A$9:$J$3244</definedName>
    <definedName name="_xlnm.Print_Titles" localSheetId="0">Лист1!$8:$8</definedName>
    <definedName name="_xlnm.Print_Area" localSheetId="0">Лист1!$A$1:$H$218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F10" i="1"/>
  <c r="F210" i="1"/>
  <c r="F209" i="1"/>
  <c r="F208" i="1" s="1"/>
  <c r="F207" i="1" s="1"/>
  <c r="F206" i="1" s="1"/>
  <c r="F205" i="1" s="1"/>
  <c r="F204" i="1" s="1"/>
  <c r="H207" i="1"/>
  <c r="H206" i="1" s="1"/>
  <c r="H205" i="1" s="1"/>
  <c r="H204" i="1" s="1"/>
  <c r="G207" i="1"/>
  <c r="G206" i="1"/>
  <c r="G205" i="1" s="1"/>
  <c r="G204" i="1" s="1"/>
  <c r="H202" i="1"/>
  <c r="H201" i="1" s="1"/>
  <c r="H200" i="1" s="1"/>
  <c r="H191" i="1" s="1"/>
  <c r="H190" i="1" s="1"/>
  <c r="H189" i="1" s="1"/>
  <c r="H188" i="1" s="1"/>
  <c r="G202" i="1"/>
  <c r="F202" i="1"/>
  <c r="F201" i="1" s="1"/>
  <c r="F200" i="1" s="1"/>
  <c r="G201" i="1"/>
  <c r="G200" i="1" s="1"/>
  <c r="G191" i="1" s="1"/>
  <c r="G190" i="1" s="1"/>
  <c r="G189" i="1" s="1"/>
  <c r="G188" i="1" s="1"/>
  <c r="F194" i="1"/>
  <c r="F193" i="1"/>
  <c r="F192" i="1" s="1"/>
  <c r="F186" i="1"/>
  <c r="F185" i="1" s="1"/>
  <c r="F184" i="1" s="1"/>
  <c r="H182" i="1"/>
  <c r="G182" i="1"/>
  <c r="G181" i="1" s="1"/>
  <c r="F182" i="1"/>
  <c r="H181" i="1"/>
  <c r="F181" i="1"/>
  <c r="F178" i="1"/>
  <c r="F176" i="1" s="1"/>
  <c r="F177" i="1"/>
  <c r="F174" i="1"/>
  <c r="F173" i="1" s="1"/>
  <c r="F172" i="1" s="1"/>
  <c r="F169" i="1"/>
  <c r="F168" i="1"/>
  <c r="F167" i="1" s="1"/>
  <c r="F166" i="1" s="1"/>
  <c r="F165" i="1" s="1"/>
  <c r="F164" i="1" s="1"/>
  <c r="H166" i="1"/>
  <c r="H165" i="1" s="1"/>
  <c r="H164" i="1" s="1"/>
  <c r="G166" i="1"/>
  <c r="G165" i="1"/>
  <c r="G164" i="1" s="1"/>
  <c r="F162" i="1"/>
  <c r="F161" i="1"/>
  <c r="F159" i="1"/>
  <c r="F158" i="1"/>
  <c r="F157" i="1" s="1"/>
  <c r="F155" i="1" s="1"/>
  <c r="F154" i="1" s="1"/>
  <c r="H157" i="1"/>
  <c r="G157" i="1"/>
  <c r="G155" i="1" s="1"/>
  <c r="G154" i="1" s="1"/>
  <c r="H155" i="1"/>
  <c r="H154" i="1" s="1"/>
  <c r="H152" i="1"/>
  <c r="H151" i="1" s="1"/>
  <c r="H150" i="1" s="1"/>
  <c r="G152" i="1"/>
  <c r="F152" i="1"/>
  <c r="F151" i="1" s="1"/>
  <c r="F150" i="1" s="1"/>
  <c r="G151" i="1"/>
  <c r="G150" i="1" s="1"/>
  <c r="F145" i="1"/>
  <c r="F144" i="1"/>
  <c r="F143" i="1" s="1"/>
  <c r="H141" i="1"/>
  <c r="H140" i="1" s="1"/>
  <c r="H139" i="1" s="1"/>
  <c r="G141" i="1"/>
  <c r="F141" i="1"/>
  <c r="F140" i="1" s="1"/>
  <c r="F139" i="1" s="1"/>
  <c r="G140" i="1"/>
  <c r="G139" i="1" s="1"/>
  <c r="F137" i="1"/>
  <c r="F136" i="1"/>
  <c r="F135" i="1" s="1"/>
  <c r="H134" i="1"/>
  <c r="H133" i="1" s="1"/>
  <c r="H132" i="1" s="1"/>
  <c r="G134" i="1"/>
  <c r="G133" i="1"/>
  <c r="G132" i="1" s="1"/>
  <c r="G131" i="1" s="1"/>
  <c r="F125" i="1"/>
  <c r="F124" i="1" s="1"/>
  <c r="F123" i="1" s="1"/>
  <c r="F121" i="1"/>
  <c r="F120" i="1"/>
  <c r="F119" i="1" s="1"/>
  <c r="F113" i="1"/>
  <c r="F112" i="1" s="1"/>
  <c r="F111" i="1" s="1"/>
  <c r="H109" i="1"/>
  <c r="G109" i="1"/>
  <c r="G108" i="1" s="1"/>
  <c r="G107" i="1" s="1"/>
  <c r="F109" i="1"/>
  <c r="H108" i="1"/>
  <c r="H107" i="1" s="1"/>
  <c r="F108" i="1"/>
  <c r="F107" i="1" s="1"/>
  <c r="H106" i="1"/>
  <c r="H105" i="1" s="1"/>
  <c r="H104" i="1" s="1"/>
  <c r="H103" i="1" s="1"/>
  <c r="G106" i="1"/>
  <c r="G105" i="1"/>
  <c r="G104" i="1" s="1"/>
  <c r="G103" i="1" s="1"/>
  <c r="H101" i="1"/>
  <c r="H100" i="1" s="1"/>
  <c r="H99" i="1" s="1"/>
  <c r="G101" i="1"/>
  <c r="F101" i="1"/>
  <c r="F100" i="1" s="1"/>
  <c r="F99" i="1" s="1"/>
  <c r="G100" i="1"/>
  <c r="G99" i="1" s="1"/>
  <c r="F97" i="1"/>
  <c r="F96" i="1"/>
  <c r="F95" i="1" s="1"/>
  <c r="H93" i="1"/>
  <c r="H92" i="1" s="1"/>
  <c r="H91" i="1" s="1"/>
  <c r="G93" i="1"/>
  <c r="F93" i="1"/>
  <c r="F92" i="1" s="1"/>
  <c r="F91" i="1" s="1"/>
  <c r="G92" i="1"/>
  <c r="G91" i="1" s="1"/>
  <c r="H89" i="1"/>
  <c r="G89" i="1"/>
  <c r="G88" i="1" s="1"/>
  <c r="G87" i="1" s="1"/>
  <c r="F89" i="1"/>
  <c r="H88" i="1"/>
  <c r="H87" i="1" s="1"/>
  <c r="F88" i="1"/>
  <c r="F87" i="1" s="1"/>
  <c r="F86" i="1" s="1"/>
  <c r="F84" i="1"/>
  <c r="F83" i="1"/>
  <c r="F82" i="1" s="1"/>
  <c r="F80" i="1"/>
  <c r="F79" i="1" s="1"/>
  <c r="F78" i="1" s="1"/>
  <c r="F76" i="1"/>
  <c r="F75" i="1"/>
  <c r="F74" i="1" s="1"/>
  <c r="F72" i="1"/>
  <c r="F71" i="1"/>
  <c r="F70" i="1"/>
  <c r="F69" i="1" s="1"/>
  <c r="F68" i="1" s="1"/>
  <c r="F67" i="1" s="1"/>
  <c r="F66" i="1" s="1"/>
  <c r="H69" i="1"/>
  <c r="G69" i="1"/>
  <c r="G68" i="1" s="1"/>
  <c r="G67" i="1" s="1"/>
  <c r="G66" i="1" s="1"/>
  <c r="H68" i="1"/>
  <c r="H67" i="1" s="1"/>
  <c r="H66" i="1" s="1"/>
  <c r="F64" i="1"/>
  <c r="F63" i="1"/>
  <c r="H60" i="1"/>
  <c r="G60" i="1"/>
  <c r="G59" i="1" s="1"/>
  <c r="G58" i="1" s="1"/>
  <c r="G57" i="1" s="1"/>
  <c r="G56" i="1" s="1"/>
  <c r="G55" i="1" s="1"/>
  <c r="G54" i="1" s="1"/>
  <c r="F60" i="1"/>
  <c r="H59" i="1"/>
  <c r="H58" i="1" s="1"/>
  <c r="H57" i="1" s="1"/>
  <c r="H56" i="1" s="1"/>
  <c r="H55" i="1" s="1"/>
  <c r="H54" i="1" s="1"/>
  <c r="F59" i="1"/>
  <c r="F58" i="1" s="1"/>
  <c r="F57" i="1" s="1"/>
  <c r="F56" i="1" s="1"/>
  <c r="F55" i="1" s="1"/>
  <c r="F54" i="1" s="1"/>
  <c r="H52" i="1"/>
  <c r="H51" i="1" s="1"/>
  <c r="H50" i="1" s="1"/>
  <c r="H49" i="1" s="1"/>
  <c r="H48" i="1" s="1"/>
  <c r="G52" i="1"/>
  <c r="F52" i="1"/>
  <c r="F51" i="1" s="1"/>
  <c r="F50" i="1" s="1"/>
  <c r="F49" i="1" s="1"/>
  <c r="F48" i="1" s="1"/>
  <c r="G51" i="1"/>
  <c r="G50" i="1" s="1"/>
  <c r="G49" i="1" s="1"/>
  <c r="G48" i="1" s="1"/>
  <c r="H46" i="1"/>
  <c r="F46" i="1"/>
  <c r="F45" i="1" s="1"/>
  <c r="H45" i="1"/>
  <c r="G45" i="1"/>
  <c r="G44" i="1" s="1"/>
  <c r="G43" i="1" s="1"/>
  <c r="G42" i="1" s="1"/>
  <c r="G41" i="1" s="1"/>
  <c r="H44" i="1"/>
  <c r="H43" i="1" s="1"/>
  <c r="F44" i="1"/>
  <c r="F43" i="1" s="1"/>
  <c r="F42" i="1" s="1"/>
  <c r="F41" i="1" s="1"/>
  <c r="H42" i="1"/>
  <c r="H41" i="1" s="1"/>
  <c r="H37" i="1"/>
  <c r="H36" i="1" s="1"/>
  <c r="G37" i="1"/>
  <c r="F37" i="1"/>
  <c r="F36" i="1" s="1"/>
  <c r="G36" i="1"/>
  <c r="G35" i="1" s="1"/>
  <c r="H35" i="1"/>
  <c r="F35" i="1"/>
  <c r="H33" i="1"/>
  <c r="G33" i="1"/>
  <c r="G32" i="1" s="1"/>
  <c r="G24" i="1" s="1"/>
  <c r="G23" i="1" s="1"/>
  <c r="G22" i="1" s="1"/>
  <c r="G21" i="1" s="1"/>
  <c r="F33" i="1"/>
  <c r="H32" i="1"/>
  <c r="F32" i="1"/>
  <c r="F30" i="1"/>
  <c r="F29" i="1"/>
  <c r="H26" i="1"/>
  <c r="G26" i="1"/>
  <c r="G25" i="1" s="1"/>
  <c r="F26" i="1"/>
  <c r="H25" i="1"/>
  <c r="F25" i="1"/>
  <c r="F24" i="1" s="1"/>
  <c r="F23" i="1" s="1"/>
  <c r="F22" i="1" s="1"/>
  <c r="F21" i="1" s="1"/>
  <c r="H17" i="1"/>
  <c r="G17" i="1"/>
  <c r="G16" i="1" s="1"/>
  <c r="G12" i="1" s="1"/>
  <c r="F17" i="1"/>
  <c r="H16" i="1"/>
  <c r="H13" i="1" s="1"/>
  <c r="H14" i="1" s="1"/>
  <c r="H15" i="1" s="1"/>
  <c r="F16" i="1"/>
  <c r="F13" i="1" s="1"/>
  <c r="F14" i="1"/>
  <c r="F15" i="1" s="1"/>
  <c r="F12" i="1"/>
  <c r="G11" i="1" l="1"/>
  <c r="H12" i="1"/>
  <c r="G13" i="1"/>
  <c r="G14" i="1" s="1"/>
  <c r="G15" i="1" s="1"/>
  <c r="H24" i="1"/>
  <c r="H23" i="1" s="1"/>
  <c r="H22" i="1" s="1"/>
  <c r="H21" i="1" s="1"/>
  <c r="F106" i="1"/>
  <c r="F105" i="1" s="1"/>
  <c r="F104" i="1" s="1"/>
  <c r="F103" i="1" s="1"/>
  <c r="F134" i="1"/>
  <c r="F133" i="1" s="1"/>
  <c r="F132" i="1" s="1"/>
  <c r="F131" i="1" s="1"/>
  <c r="F191" i="1"/>
  <c r="F190" i="1" s="1"/>
  <c r="F189" i="1" s="1"/>
  <c r="F188" i="1" s="1"/>
  <c r="F11" i="1"/>
  <c r="F9" i="1" s="1"/>
  <c r="H131" i="1"/>
  <c r="G9" i="1"/>
  <c r="H11" i="1" l="1"/>
  <c r="H9" i="1" s="1"/>
</calcChain>
</file>

<file path=xl/sharedStrings.xml><?xml version="1.0" encoding="utf-8"?>
<sst xmlns="http://schemas.openxmlformats.org/spreadsheetml/2006/main" count="573" uniqueCount="156">
  <si>
    <t/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</si>
  <si>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</si>
  <si>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</si>
  <si>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</si>
  <si>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</si>
  <si>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</si>
  <si>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</si>
  <si>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</si>
  <si>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</si>
  <si>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</si>
  <si>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</si>
  <si>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</si>
  <si>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</si>
  <si>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</si>
  <si>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</si>
  <si>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</si>
  <si>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</si>
  <si>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</si>
  <si>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</si>
  <si>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</si>
  <si>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</si>
  <si>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</si>
  <si>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</si>
  <si>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</si>
  <si>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</si>
  <si>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</si>
  <si>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</si>
  <si>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</si>
  <si>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</si>
  <si>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</si>
  <si>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</si>
  <si>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</si>
  <si>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</si>
  <si>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</si>
  <si>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</si>
  <si>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</si>
  <si>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</si>
  <si>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</si>
  <si>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</si>
  <si>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</si>
  <si>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</si>
  <si>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</si>
  <si>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</si>
  <si>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</si>
  <si>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</si>
  <si>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</si>
  <si>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</si>
  <si>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2021
год</t>
  </si>
  <si>
    <t>2022 
год</t>
  </si>
  <si>
    <t>2023
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</si>
  <si>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</si>
  <si>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</si>
  <si>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</si>
  <si>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</si>
  <si>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</si>
  <si>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</si>
  <si>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</si>
  <si>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</si>
  <si>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</si>
  <si>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</si>
  <si>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</si>
  <si>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</si>
  <si>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</si>
  <si>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</si>
  <si>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</si>
  <si>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</si>
  <si>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</si>
  <si>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</si>
  <si>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Опашка населенных пунктов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</si>
  <si>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</si>
  <si>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</si>
  <si>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</si>
  <si>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</si>
  <si>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</si>
  <si>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</si>
  <si>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</si>
  <si>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</si>
  <si>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</si>
  <si>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</si>
  <si>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</si>
  <si>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</si>
  <si>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</si>
  <si>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</si>
  <si>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</si>
  <si>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</si>
  <si>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Ведомственная структура расходов бюджета муниципального образования сельское поселение "Успенское" Ржевского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2021 год и на плановый период 2022 и 2023 годов</t>
  </si>
  <si>
    <t xml:space="preserve">Администрация муниципального образования сельское поселение "Успенское" Ржевского района Тверской области </t>
  </si>
  <si>
    <t>МП «Комплексное развитие территории муниципального образования сельское поселение «Успенское» Ржевского района Тверской области на 2019-2023 годы»</t>
  </si>
  <si>
    <t>139004004С</t>
  </si>
  <si>
    <t>139004001С</t>
  </si>
  <si>
    <t>Расходы по аппарату администрации сельского поселения «Успенское»</t>
  </si>
  <si>
    <t>139004003С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</si>
  <si>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</si>
  <si>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</si>
  <si>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131014001Б</t>
  </si>
  <si>
    <t>131014002Б</t>
  </si>
  <si>
    <t>Устройство, содержание и ремонт противопожарных водоемов</t>
  </si>
  <si>
    <t>131014003Б</t>
  </si>
  <si>
    <t>Приобретение пожарно-технического вооружения</t>
  </si>
  <si>
    <t>131014004Б</t>
  </si>
  <si>
    <t>Ремонт и содержание пожарного автомобиля, пожарной стоянки</t>
  </si>
  <si>
    <t>Подпрограмма «Поддержка местных инициатив муниципального образования сельское поселение «Успенское»»</t>
  </si>
  <si>
    <t>Подпрограмма «Осуществление дорожной деятельности в границах сельского поселения «Успенское»</t>
  </si>
  <si>
    <t>132014001Б</t>
  </si>
  <si>
    <t>Содержание дорог в зимний период</t>
  </si>
  <si>
    <t>132014002Б</t>
  </si>
  <si>
    <t>Содержание дорог в летний период</t>
  </si>
  <si>
    <t>132024001Б</t>
  </si>
  <si>
    <t>Грейдирование дорог</t>
  </si>
  <si>
    <t>132024002Б</t>
  </si>
  <si>
    <t>Установка дорожных знаков</t>
  </si>
  <si>
    <t>132024003Б</t>
  </si>
  <si>
    <t>Ремонт дорог общего пользования</t>
  </si>
  <si>
    <t>Подпрограмма «Поддержка жилищно-коммунального хозяйства и благоустройства территории сельского поселения «Успенское»</t>
  </si>
  <si>
    <t>133014002Б</t>
  </si>
  <si>
    <t>133034001Б</t>
  </si>
  <si>
    <t>Содержание муниципального имущества</t>
  </si>
  <si>
    <t>133034002П</t>
  </si>
  <si>
    <t xml:space="preserve">Коммунальное хозяйство  </t>
  </si>
  <si>
    <t>133014003П</t>
  </si>
  <si>
    <t>133014004П</t>
  </si>
  <si>
    <t>133024001Б</t>
  </si>
  <si>
    <t>Благоустройство воинских захоронений, памятных мест и гражданских кладбищ</t>
  </si>
  <si>
    <t>133024002Б</t>
  </si>
  <si>
    <t>Окашивание населенных пунктов</t>
  </si>
  <si>
    <t>133024004Б</t>
  </si>
  <si>
    <t>Содержание уличного освещения</t>
  </si>
  <si>
    <t>133024005Б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</si>
  <si>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</si>
  <si>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</si>
  <si>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136014001В</t>
  </si>
  <si>
    <t>Субсидия на содержание учреждений культуры сельского поселения</t>
  </si>
  <si>
    <t>136014001Г</t>
  </si>
  <si>
    <t>Подпрограмма «Социальная поддержка населения в сельском поселении «Успенское»»</t>
  </si>
  <si>
    <t>134014001Б</t>
  </si>
  <si>
    <t>Проведение мероприятий сельского поселения «Успенское»</t>
  </si>
  <si>
    <t>139004003П</t>
  </si>
  <si>
    <t>13502S9011</t>
  </si>
  <si>
    <t>Благоустройство и содержание пожарных водоёмов за счет средств местного бюджета</t>
  </si>
  <si>
    <r>
      <rPr>
        <b/>
        <sz val="11"/>
        <color indexed="8"/>
        <rFont val="Times New Roman"/>
        <family val="1"/>
        <charset val="204"/>
      </rPr>
      <t xml:space="preserve">Приложение 10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18 декабря 2020 года № 97
«О бюджете муниципального образования сельское поселение 
«Успенское» Ржевского района Тверской области на 2021 год и на
 плановый период 2022 и 2023 годов"</t>
    </r>
  </si>
  <si>
    <t>Благоустройство и содержание пожарных водоёмов за счет средств областного бюджета</t>
  </si>
  <si>
    <t>Благоустройство и содержание пожарных водоёмов за счет средств депутатов Законодательного Собрания</t>
  </si>
  <si>
    <t>13502S9006</t>
  </si>
  <si>
    <t>Благоустройство и содержание пожарных водоёмов в рамках программы поддержки местных инициатив</t>
  </si>
  <si>
    <t>132012002Б</t>
  </si>
  <si>
    <t>Содержание дорог сельского поселения "Успенское"</t>
  </si>
  <si>
    <t>133034003Б</t>
  </si>
  <si>
    <t>Ремонт муниципального жилого фонда</t>
  </si>
  <si>
    <t>Расходы, не включенные в муниципальные программы муниципального образования сельское поселение "Успенское" Ржевского района Тверской области</t>
  </si>
  <si>
    <t>Мероприятия, не включенные в муниципальные программы муниципального образования сельское поселение "Успенское" Ржевского района Тверской области</t>
  </si>
  <si>
    <t>994004002К</t>
  </si>
  <si>
    <t>Расходы на предупреждение распространения коронавирсной инфекции</t>
  </si>
  <si>
    <t>133032002Б</t>
  </si>
  <si>
    <t>Ремонт жилого фонда за счет средств районного бюджета</t>
  </si>
  <si>
    <t>Закупка товаров, работ, услуг в целях капитального ремонта государственного (муниципального) имущества</t>
  </si>
  <si>
    <r>
      <rPr>
        <b/>
        <sz val="11"/>
        <color theme="1"/>
        <rFont val="Times New Roman"/>
        <family val="1"/>
        <charset val="204"/>
      </rPr>
      <t>Приложение 5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"Успенское" Ржевского района Тверской области
от 21 декабря 2021 года № 123  
"О внесении изменений и дополнений в решение
от 18 декабря 2020 года № 97   
«О бюджете муниципального образования сельское поселение
"Успенское"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</si>
</sst>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0" fontId="7" fillId="0" borderId="4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9" fillId="0" borderId="5" xfId="0" applyNumberFormat="1" applyFont="1" applyFill="1" applyBorder="1" applyAlignment="1">
      <alignment horizontal="right" vertical="center" wrapText="1" inden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 indent="1"/>
    </xf>
    <xf numFmtId="49" fontId="10" fillId="0" borderId="10" xfId="0" applyNumberFormat="1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 inden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46"/>
  <sheetViews>
    <sheetView tabSelected="1" view="pageBreakPreview" topLeftCell="A178" zoomScaleNormal="100" zoomScaleSheetLayoutView="100" workbookViewId="0">
      <selection sqref="A1:H1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8" width="14.42578125" style="1" bestFit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35.75" customHeight="1" x14ac:dyDescent="0.25">
      <c r="A1" s="66" t="s">
        <v>155</v>
      </c>
      <c r="B1" s="67"/>
      <c r="C1" s="67"/>
      <c r="D1" s="67"/>
      <c r="E1" s="67"/>
      <c r="F1" s="67"/>
      <c r="G1" s="67"/>
      <c r="H1" s="67"/>
    </row>
    <row r="3" spans="1:10" ht="117" customHeight="1" x14ac:dyDescent="0.25">
      <c r="A3" s="69" t="s">
        <v>139</v>
      </c>
      <c r="B3" s="69"/>
      <c r="C3" s="69"/>
      <c r="D3" s="69"/>
      <c r="E3" s="69"/>
      <c r="F3" s="69"/>
      <c r="G3" s="69"/>
      <c r="H3" s="69"/>
    </row>
    <row r="4" spans="1:10" ht="86.25" customHeight="1" x14ac:dyDescent="0.25">
      <c r="A4" s="70" t="s">
        <v>85</v>
      </c>
      <c r="B4" s="70"/>
      <c r="C4" s="70"/>
      <c r="D4" s="70"/>
      <c r="E4" s="70"/>
      <c r="F4" s="70"/>
      <c r="G4" s="70"/>
      <c r="H4" s="70"/>
    </row>
    <row r="5" spans="1:10" ht="21.75" customHeight="1" x14ac:dyDescent="0.25">
      <c r="A5" s="71" t="s">
        <v>33</v>
      </c>
      <c r="B5" s="71" t="s">
        <v>34</v>
      </c>
      <c r="C5" s="71" t="s">
        <v>35</v>
      </c>
      <c r="D5" s="71" t="s">
        <v>36</v>
      </c>
      <c r="E5" s="73" t="s">
        <v>37</v>
      </c>
      <c r="F5" s="75" t="s">
        <v>50</v>
      </c>
      <c r="G5" s="75"/>
      <c r="H5" s="75"/>
    </row>
    <row r="6" spans="1:10" ht="18.75" customHeight="1" x14ac:dyDescent="0.25">
      <c r="A6" s="71" t="s">
        <v>0</v>
      </c>
      <c r="B6" s="71" t="s">
        <v>0</v>
      </c>
      <c r="C6" s="71" t="s">
        <v>0</v>
      </c>
      <c r="D6" s="71" t="s">
        <v>0</v>
      </c>
      <c r="E6" s="73" t="s">
        <v>0</v>
      </c>
      <c r="F6" s="75" t="s">
        <v>47</v>
      </c>
      <c r="G6" s="68" t="s">
        <v>38</v>
      </c>
      <c r="H6" s="68"/>
    </row>
    <row r="7" spans="1:10" ht="30" x14ac:dyDescent="0.25">
      <c r="A7" s="72" t="s">
        <v>0</v>
      </c>
      <c r="B7" s="72" t="s">
        <v>0</v>
      </c>
      <c r="C7" s="72" t="s">
        <v>0</v>
      </c>
      <c r="D7" s="72" t="s">
        <v>0</v>
      </c>
      <c r="E7" s="74" t="s">
        <v>0</v>
      </c>
      <c r="F7" s="75"/>
      <c r="G7" s="2" t="s">
        <v>48</v>
      </c>
      <c r="H7" s="2" t="s">
        <v>49</v>
      </c>
    </row>
    <row r="8" spans="1:10" ht="17.2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J8" s="4"/>
    </row>
    <row r="9" spans="1:10" s="5" customFormat="1" x14ac:dyDescent="0.25">
      <c r="A9" s="7" t="s">
        <v>0</v>
      </c>
      <c r="B9" s="7" t="s">
        <v>0</v>
      </c>
      <c r="C9" s="7" t="s">
        <v>0</v>
      </c>
      <c r="D9" s="7" t="s">
        <v>0</v>
      </c>
      <c r="E9" s="9" t="s">
        <v>1</v>
      </c>
      <c r="F9" s="10">
        <f>F10</f>
        <v>11619244</v>
      </c>
      <c r="G9" s="10">
        <f t="shared" ref="G9:H9" si="0">G10</f>
        <v>7080604</v>
      </c>
      <c r="H9" s="10">
        <f t="shared" si="0"/>
        <v>7356319</v>
      </c>
    </row>
    <row r="10" spans="1:10" s="5" customFormat="1" ht="71.25" x14ac:dyDescent="0.25">
      <c r="A10" s="8">
        <v>700</v>
      </c>
      <c r="B10" s="7"/>
      <c r="C10" s="7"/>
      <c r="D10" s="7" t="s">
        <v>0</v>
      </c>
      <c r="E10" s="9" t="s">
        <v>86</v>
      </c>
      <c r="F10" s="10">
        <f>SUM(F11,F54,F66,F103,F131,F188,F204,F212)</f>
        <v>11619244</v>
      </c>
      <c r="G10" s="10">
        <f t="shared" ref="G10:H10" si="1">SUM(G11,G54,G66,G103,G131,G188,G204,G212)</f>
        <v>7080604</v>
      </c>
      <c r="H10" s="10">
        <f t="shared" si="1"/>
        <v>7356319</v>
      </c>
    </row>
    <row r="11" spans="1:10" s="5" customFormat="1" ht="15.75" x14ac:dyDescent="0.25">
      <c r="A11" s="8">
        <v>700</v>
      </c>
      <c r="B11" s="12" t="s">
        <v>2</v>
      </c>
      <c r="C11" s="13"/>
      <c r="D11" s="13"/>
      <c r="E11" s="14" t="s">
        <v>51</v>
      </c>
      <c r="F11" s="38">
        <f>SUM(F12,F21,F41)</f>
        <v>2279549.34</v>
      </c>
      <c r="G11" s="15">
        <f t="shared" ref="G11:H11" si="2">SUM(G12,G21,G41)</f>
        <v>2456150</v>
      </c>
      <c r="H11" s="15">
        <f t="shared" si="2"/>
        <v>2456150</v>
      </c>
    </row>
    <row r="12" spans="1:10" s="5" customFormat="1" ht="63" x14ac:dyDescent="0.25">
      <c r="A12" s="26">
        <v>700</v>
      </c>
      <c r="B12" s="35" t="s">
        <v>3</v>
      </c>
      <c r="C12" s="36"/>
      <c r="D12" s="36"/>
      <c r="E12" s="37" t="s">
        <v>4</v>
      </c>
      <c r="F12" s="33">
        <f>F16</f>
        <v>763412</v>
      </c>
      <c r="G12" s="16">
        <f>G16</f>
        <v>760772</v>
      </c>
      <c r="H12" s="16">
        <f>H16</f>
        <v>760772</v>
      </c>
    </row>
    <row r="13" spans="1:10" s="5" customFormat="1" ht="94.5" x14ac:dyDescent="0.25">
      <c r="A13" s="26">
        <v>700</v>
      </c>
      <c r="B13" s="35" t="s">
        <v>3</v>
      </c>
      <c r="C13" s="36">
        <v>1300000000</v>
      </c>
      <c r="D13" s="36"/>
      <c r="E13" s="37" t="s">
        <v>87</v>
      </c>
      <c r="F13" s="33">
        <f>F16</f>
        <v>763412</v>
      </c>
      <c r="G13" s="16">
        <f>G16</f>
        <v>760772</v>
      </c>
      <c r="H13" s="16">
        <f>H16</f>
        <v>760772</v>
      </c>
    </row>
    <row r="14" spans="1:10" s="5" customFormat="1" ht="15.75" x14ac:dyDescent="0.25">
      <c r="A14" s="26">
        <v>700</v>
      </c>
      <c r="B14" s="35" t="s">
        <v>3</v>
      </c>
      <c r="C14" s="36">
        <v>1390000000</v>
      </c>
      <c r="D14" s="36"/>
      <c r="E14" s="37" t="s">
        <v>5</v>
      </c>
      <c r="F14" s="33">
        <f t="shared" ref="F14:H15" si="3">F13</f>
        <v>763412</v>
      </c>
      <c r="G14" s="16">
        <f t="shared" si="3"/>
        <v>760772</v>
      </c>
      <c r="H14" s="16">
        <f t="shared" si="3"/>
        <v>760772</v>
      </c>
    </row>
    <row r="15" spans="1:10" s="5" customFormat="1" ht="31.5" x14ac:dyDescent="0.25">
      <c r="A15" s="26">
        <v>700</v>
      </c>
      <c r="B15" s="35" t="s">
        <v>3</v>
      </c>
      <c r="C15" s="36" t="s">
        <v>88</v>
      </c>
      <c r="D15" s="36"/>
      <c r="E15" s="37" t="s">
        <v>52</v>
      </c>
      <c r="F15" s="33">
        <f t="shared" si="3"/>
        <v>763412</v>
      </c>
      <c r="G15" s="16">
        <f t="shared" si="3"/>
        <v>760772</v>
      </c>
      <c r="H15" s="16">
        <f t="shared" si="3"/>
        <v>760772</v>
      </c>
    </row>
    <row r="16" spans="1:10" s="5" customFormat="1" ht="126" x14ac:dyDescent="0.25">
      <c r="A16" s="26">
        <v>700</v>
      </c>
      <c r="B16" s="35" t="s">
        <v>3</v>
      </c>
      <c r="C16" s="36" t="s">
        <v>88</v>
      </c>
      <c r="D16" s="36">
        <v>100</v>
      </c>
      <c r="E16" s="37" t="s">
        <v>6</v>
      </c>
      <c r="F16" s="33">
        <f>F17</f>
        <v>763412</v>
      </c>
      <c r="G16" s="16">
        <f>G17</f>
        <v>760772</v>
      </c>
      <c r="H16" s="16">
        <f>H17</f>
        <v>760772</v>
      </c>
    </row>
    <row r="17" spans="1:8" s="5" customFormat="1" ht="47.25" x14ac:dyDescent="0.25">
      <c r="A17" s="26">
        <v>700</v>
      </c>
      <c r="B17" s="35" t="s">
        <v>3</v>
      </c>
      <c r="C17" s="36" t="s">
        <v>88</v>
      </c>
      <c r="D17" s="36">
        <v>120</v>
      </c>
      <c r="E17" s="37" t="s">
        <v>53</v>
      </c>
      <c r="F17" s="33">
        <f>SUM(F18:F20)</f>
        <v>763412</v>
      </c>
      <c r="G17" s="16">
        <f>SUM(G18:G20)</f>
        <v>760772</v>
      </c>
      <c r="H17" s="16">
        <f>SUM(H18:H20)</f>
        <v>760772</v>
      </c>
    </row>
    <row r="18" spans="1:8" s="5" customFormat="1" ht="47.25" x14ac:dyDescent="0.25">
      <c r="A18" s="26">
        <v>700</v>
      </c>
      <c r="B18" s="35" t="s">
        <v>3</v>
      </c>
      <c r="C18" s="36" t="s">
        <v>88</v>
      </c>
      <c r="D18" s="36">
        <v>121</v>
      </c>
      <c r="E18" s="37" t="s">
        <v>54</v>
      </c>
      <c r="F18" s="33">
        <v>572037</v>
      </c>
      <c r="G18" s="16">
        <v>569082</v>
      </c>
      <c r="H18" s="16">
        <v>569082</v>
      </c>
    </row>
    <row r="19" spans="1:8" s="5" customFormat="1" ht="63" x14ac:dyDescent="0.25">
      <c r="A19" s="26">
        <v>700</v>
      </c>
      <c r="B19" s="35" t="s">
        <v>3</v>
      </c>
      <c r="C19" s="36" t="s">
        <v>88</v>
      </c>
      <c r="D19" s="36">
        <v>122</v>
      </c>
      <c r="E19" s="37" t="s">
        <v>55</v>
      </c>
      <c r="F19" s="33">
        <v>15228</v>
      </c>
      <c r="G19" s="16">
        <v>15228</v>
      </c>
      <c r="H19" s="16">
        <v>15228</v>
      </c>
    </row>
    <row r="20" spans="1:8" s="5" customFormat="1" ht="94.5" x14ac:dyDescent="0.25">
      <c r="A20" s="26">
        <v>700</v>
      </c>
      <c r="B20" s="35" t="s">
        <v>3</v>
      </c>
      <c r="C20" s="36" t="s">
        <v>88</v>
      </c>
      <c r="D20" s="36">
        <v>129</v>
      </c>
      <c r="E20" s="37" t="s">
        <v>56</v>
      </c>
      <c r="F20" s="33">
        <v>176147</v>
      </c>
      <c r="G20" s="16">
        <v>176462</v>
      </c>
      <c r="H20" s="16">
        <v>176462</v>
      </c>
    </row>
    <row r="21" spans="1:8" s="5" customFormat="1" ht="110.25" x14ac:dyDescent="0.25">
      <c r="A21" s="26">
        <v>700</v>
      </c>
      <c r="B21" s="35" t="s">
        <v>7</v>
      </c>
      <c r="C21" s="36"/>
      <c r="D21" s="36"/>
      <c r="E21" s="37" t="s">
        <v>8</v>
      </c>
      <c r="F21" s="33">
        <f t="shared" ref="F21:H22" si="4">F22</f>
        <v>1511430.3399999999</v>
      </c>
      <c r="G21" s="16">
        <f t="shared" si="4"/>
        <v>1695228</v>
      </c>
      <c r="H21" s="16">
        <f t="shared" si="4"/>
        <v>1695228</v>
      </c>
    </row>
    <row r="22" spans="1:8" s="5" customFormat="1" ht="94.5" x14ac:dyDescent="0.25">
      <c r="A22" s="26">
        <v>700</v>
      </c>
      <c r="B22" s="35" t="s">
        <v>7</v>
      </c>
      <c r="C22" s="36">
        <v>1300000000</v>
      </c>
      <c r="D22" s="36"/>
      <c r="E22" s="37" t="s">
        <v>87</v>
      </c>
      <c r="F22" s="33">
        <f t="shared" si="4"/>
        <v>1511430.3399999999</v>
      </c>
      <c r="G22" s="16">
        <f t="shared" si="4"/>
        <v>1695228</v>
      </c>
      <c r="H22" s="16">
        <f t="shared" si="4"/>
        <v>1695228</v>
      </c>
    </row>
    <row r="23" spans="1:8" s="5" customFormat="1" ht="15.75" x14ac:dyDescent="0.25">
      <c r="A23" s="26">
        <v>700</v>
      </c>
      <c r="B23" s="35" t="s">
        <v>7</v>
      </c>
      <c r="C23" s="36">
        <v>1390000000</v>
      </c>
      <c r="D23" s="36"/>
      <c r="E23" s="37" t="s">
        <v>5</v>
      </c>
      <c r="F23" s="33">
        <f>F24+F35</f>
        <v>1511430.3399999999</v>
      </c>
      <c r="G23" s="16">
        <f t="shared" ref="G23:H23" si="5">G24+G35</f>
        <v>1695228</v>
      </c>
      <c r="H23" s="16">
        <f t="shared" si="5"/>
        <v>1695228</v>
      </c>
    </row>
    <row r="24" spans="1:8" s="5" customFormat="1" ht="47.25" x14ac:dyDescent="0.25">
      <c r="A24" s="26">
        <v>700</v>
      </c>
      <c r="B24" s="35" t="s">
        <v>7</v>
      </c>
      <c r="C24" s="36" t="s">
        <v>89</v>
      </c>
      <c r="D24" s="36"/>
      <c r="E24" s="37" t="s">
        <v>90</v>
      </c>
      <c r="F24" s="33">
        <f>SUM(F25,F29,F32)</f>
        <v>552417.82999999996</v>
      </c>
      <c r="G24" s="16">
        <f t="shared" ref="G24:H24" si="6">SUM(G25,G29,G32)</f>
        <v>776840</v>
      </c>
      <c r="H24" s="16">
        <f t="shared" si="6"/>
        <v>776840</v>
      </c>
    </row>
    <row r="25" spans="1:8" s="5" customFormat="1" ht="126" x14ac:dyDescent="0.25">
      <c r="A25" s="26">
        <v>700</v>
      </c>
      <c r="B25" s="35" t="s">
        <v>7</v>
      </c>
      <c r="C25" s="36" t="s">
        <v>89</v>
      </c>
      <c r="D25" s="36">
        <v>100</v>
      </c>
      <c r="E25" s="37" t="s">
        <v>6</v>
      </c>
      <c r="F25" s="33">
        <f>F26</f>
        <v>246461</v>
      </c>
      <c r="G25" s="16">
        <f>G26</f>
        <v>422783</v>
      </c>
      <c r="H25" s="16">
        <f>H26</f>
        <v>422783</v>
      </c>
    </row>
    <row r="26" spans="1:8" s="5" customFormat="1" ht="47.25" x14ac:dyDescent="0.25">
      <c r="A26" s="26">
        <v>700</v>
      </c>
      <c r="B26" s="35" t="s">
        <v>7</v>
      </c>
      <c r="C26" s="36" t="s">
        <v>89</v>
      </c>
      <c r="D26" s="36">
        <v>120</v>
      </c>
      <c r="E26" s="37" t="s">
        <v>53</v>
      </c>
      <c r="F26" s="33">
        <f>SUM(F27:F28)</f>
        <v>246461</v>
      </c>
      <c r="G26" s="16">
        <f t="shared" ref="G26:H26" si="7">SUM(G27:G28)</f>
        <v>422783</v>
      </c>
      <c r="H26" s="16">
        <f t="shared" si="7"/>
        <v>422783</v>
      </c>
    </row>
    <row r="27" spans="1:8" s="5" customFormat="1" ht="47.25" x14ac:dyDescent="0.25">
      <c r="A27" s="26">
        <v>700</v>
      </c>
      <c r="B27" s="35" t="s">
        <v>7</v>
      </c>
      <c r="C27" s="36" t="s">
        <v>89</v>
      </c>
      <c r="D27" s="36">
        <v>121</v>
      </c>
      <c r="E27" s="37" t="s">
        <v>54</v>
      </c>
      <c r="F27" s="33">
        <v>190222</v>
      </c>
      <c r="G27" s="16">
        <v>324718</v>
      </c>
      <c r="H27" s="16">
        <v>324718</v>
      </c>
    </row>
    <row r="28" spans="1:8" s="5" customFormat="1" ht="94.5" x14ac:dyDescent="0.25">
      <c r="A28" s="26">
        <v>700</v>
      </c>
      <c r="B28" s="35" t="s">
        <v>7</v>
      </c>
      <c r="C28" s="36" t="s">
        <v>89</v>
      </c>
      <c r="D28" s="36">
        <v>129</v>
      </c>
      <c r="E28" s="37" t="s">
        <v>56</v>
      </c>
      <c r="F28" s="33">
        <v>56239</v>
      </c>
      <c r="G28" s="16">
        <v>98065</v>
      </c>
      <c r="H28" s="16">
        <v>98065</v>
      </c>
    </row>
    <row r="29" spans="1:8" s="5" customFormat="1" ht="47.25" x14ac:dyDescent="0.25">
      <c r="A29" s="26">
        <v>700</v>
      </c>
      <c r="B29" s="35" t="s">
        <v>7</v>
      </c>
      <c r="C29" s="36" t="s">
        <v>89</v>
      </c>
      <c r="D29" s="36">
        <v>200</v>
      </c>
      <c r="E29" s="37" t="s">
        <v>9</v>
      </c>
      <c r="F29" s="33">
        <f>F30</f>
        <v>300592.2</v>
      </c>
      <c r="G29" s="16">
        <v>348057</v>
      </c>
      <c r="H29" s="16">
        <v>348057</v>
      </c>
    </row>
    <row r="30" spans="1:8" s="5" customFormat="1" ht="63" x14ac:dyDescent="0.25">
      <c r="A30" s="26">
        <v>700</v>
      </c>
      <c r="B30" s="35" t="s">
        <v>7</v>
      </c>
      <c r="C30" s="36" t="s">
        <v>89</v>
      </c>
      <c r="D30" s="36">
        <v>240</v>
      </c>
      <c r="E30" s="37" t="s">
        <v>57</v>
      </c>
      <c r="F30" s="33">
        <f>F31</f>
        <v>300592.2</v>
      </c>
      <c r="G30" s="16">
        <v>348057</v>
      </c>
      <c r="H30" s="16">
        <v>348057</v>
      </c>
    </row>
    <row r="31" spans="1:8" s="5" customFormat="1" ht="31.5" x14ac:dyDescent="0.25">
      <c r="A31" s="26">
        <v>700</v>
      </c>
      <c r="B31" s="35" t="s">
        <v>7</v>
      </c>
      <c r="C31" s="36" t="s">
        <v>89</v>
      </c>
      <c r="D31" s="36">
        <v>244</v>
      </c>
      <c r="E31" s="37" t="s">
        <v>58</v>
      </c>
      <c r="F31" s="33">
        <v>300592.2</v>
      </c>
      <c r="G31" s="16">
        <v>348057</v>
      </c>
      <c r="H31" s="16">
        <v>348057</v>
      </c>
    </row>
    <row r="32" spans="1:8" s="5" customFormat="1" ht="15.75" x14ac:dyDescent="0.25">
      <c r="A32" s="26">
        <v>700</v>
      </c>
      <c r="B32" s="35" t="s">
        <v>7</v>
      </c>
      <c r="C32" s="36" t="s">
        <v>89</v>
      </c>
      <c r="D32" s="36">
        <v>800</v>
      </c>
      <c r="E32" s="37" t="s">
        <v>13</v>
      </c>
      <c r="F32" s="33">
        <f t="shared" ref="F32:H33" si="8">F33</f>
        <v>5364.63</v>
      </c>
      <c r="G32" s="16">
        <f t="shared" si="8"/>
        <v>6000</v>
      </c>
      <c r="H32" s="16">
        <f t="shared" si="8"/>
        <v>6000</v>
      </c>
    </row>
    <row r="33" spans="1:8" s="5" customFormat="1" ht="31.5" x14ac:dyDescent="0.25">
      <c r="A33" s="26">
        <v>700</v>
      </c>
      <c r="B33" s="35" t="s">
        <v>7</v>
      </c>
      <c r="C33" s="36" t="s">
        <v>89</v>
      </c>
      <c r="D33" s="36">
        <v>850</v>
      </c>
      <c r="E33" s="37" t="s">
        <v>60</v>
      </c>
      <c r="F33" s="33">
        <f>F34</f>
        <v>5364.63</v>
      </c>
      <c r="G33" s="16">
        <f t="shared" si="8"/>
        <v>6000</v>
      </c>
      <c r="H33" s="16">
        <f t="shared" si="8"/>
        <v>6000</v>
      </c>
    </row>
    <row r="34" spans="1:8" s="5" customFormat="1" ht="15.75" x14ac:dyDescent="0.25">
      <c r="A34" s="26">
        <v>700</v>
      </c>
      <c r="B34" s="35" t="s">
        <v>7</v>
      </c>
      <c r="C34" s="36" t="s">
        <v>89</v>
      </c>
      <c r="D34" s="36">
        <v>853</v>
      </c>
      <c r="E34" s="37" t="s">
        <v>61</v>
      </c>
      <c r="F34" s="33">
        <v>5364.63</v>
      </c>
      <c r="G34" s="16">
        <v>6000</v>
      </c>
      <c r="H34" s="16">
        <v>6000</v>
      </c>
    </row>
    <row r="35" spans="1:8" s="5" customFormat="1" ht="31.5" x14ac:dyDescent="0.25">
      <c r="A35" s="26">
        <v>700</v>
      </c>
      <c r="B35" s="35" t="s">
        <v>7</v>
      </c>
      <c r="C35" s="36" t="s">
        <v>91</v>
      </c>
      <c r="D35" s="36"/>
      <c r="E35" s="37" t="s">
        <v>84</v>
      </c>
      <c r="F35" s="33">
        <f>F36</f>
        <v>959012.51</v>
      </c>
      <c r="G35" s="16">
        <f t="shared" ref="G35:H36" si="9">G36</f>
        <v>918388</v>
      </c>
      <c r="H35" s="16">
        <f t="shared" si="9"/>
        <v>918388</v>
      </c>
    </row>
    <row r="36" spans="1:8" s="5" customFormat="1" ht="126" x14ac:dyDescent="0.25">
      <c r="A36" s="26">
        <v>700</v>
      </c>
      <c r="B36" s="35" t="s">
        <v>7</v>
      </c>
      <c r="C36" s="36" t="s">
        <v>91</v>
      </c>
      <c r="D36" s="36">
        <v>100</v>
      </c>
      <c r="E36" s="37" t="s">
        <v>6</v>
      </c>
      <c r="F36" s="33">
        <f>F37</f>
        <v>959012.51</v>
      </c>
      <c r="G36" s="16">
        <f t="shared" si="9"/>
        <v>918388</v>
      </c>
      <c r="H36" s="16">
        <f t="shared" si="9"/>
        <v>918388</v>
      </c>
    </row>
    <row r="37" spans="1:8" s="5" customFormat="1" ht="47.25" x14ac:dyDescent="0.25">
      <c r="A37" s="26">
        <v>700</v>
      </c>
      <c r="B37" s="35" t="s">
        <v>7</v>
      </c>
      <c r="C37" s="36" t="s">
        <v>91</v>
      </c>
      <c r="D37" s="36">
        <v>120</v>
      </c>
      <c r="E37" s="37" t="s">
        <v>53</v>
      </c>
      <c r="F37" s="33">
        <f>SUM(F38:F40)</f>
        <v>959012.51</v>
      </c>
      <c r="G37" s="16">
        <f t="shared" ref="G37:H37" si="10">SUM(G38:G40)</f>
        <v>918388</v>
      </c>
      <c r="H37" s="16">
        <f t="shared" si="10"/>
        <v>918388</v>
      </c>
    </row>
    <row r="38" spans="1:8" s="5" customFormat="1" ht="47.25" x14ac:dyDescent="0.25">
      <c r="A38" s="26">
        <v>700</v>
      </c>
      <c r="B38" s="35" t="s">
        <v>7</v>
      </c>
      <c r="C38" s="36" t="s">
        <v>91</v>
      </c>
      <c r="D38" s="36">
        <v>121</v>
      </c>
      <c r="E38" s="37" t="s">
        <v>54</v>
      </c>
      <c r="F38" s="33">
        <v>721777.51</v>
      </c>
      <c r="G38" s="16">
        <v>687918</v>
      </c>
      <c r="H38" s="16">
        <v>687918</v>
      </c>
    </row>
    <row r="39" spans="1:8" s="5" customFormat="1" ht="63" x14ac:dyDescent="0.25">
      <c r="A39" s="26">
        <v>700</v>
      </c>
      <c r="B39" s="35" t="s">
        <v>7</v>
      </c>
      <c r="C39" s="36" t="s">
        <v>91</v>
      </c>
      <c r="D39" s="36">
        <v>122</v>
      </c>
      <c r="E39" s="37" t="s">
        <v>55</v>
      </c>
      <c r="F39" s="33">
        <v>17449</v>
      </c>
      <c r="G39" s="16">
        <v>17449</v>
      </c>
      <c r="H39" s="16">
        <v>17449</v>
      </c>
    </row>
    <row r="40" spans="1:8" s="5" customFormat="1" ht="94.5" x14ac:dyDescent="0.25">
      <c r="A40" s="26">
        <v>700</v>
      </c>
      <c r="B40" s="35" t="s">
        <v>7</v>
      </c>
      <c r="C40" s="36" t="s">
        <v>91</v>
      </c>
      <c r="D40" s="36">
        <v>129</v>
      </c>
      <c r="E40" s="37" t="s">
        <v>56</v>
      </c>
      <c r="F40" s="33">
        <v>219786</v>
      </c>
      <c r="G40" s="16">
        <v>213021</v>
      </c>
      <c r="H40" s="16">
        <v>213021</v>
      </c>
    </row>
    <row r="41" spans="1:8" s="5" customFormat="1" ht="31.5" x14ac:dyDescent="0.25">
      <c r="A41" s="26">
        <v>700</v>
      </c>
      <c r="B41" s="35" t="s">
        <v>10</v>
      </c>
      <c r="C41" s="36"/>
      <c r="D41" s="36"/>
      <c r="E41" s="37" t="s">
        <v>11</v>
      </c>
      <c r="F41" s="33">
        <f>SUM(F42,F48)</f>
        <v>4707</v>
      </c>
      <c r="G41" s="33">
        <f t="shared" ref="G41:H41" si="11">SUM(G42,G48)</f>
        <v>150</v>
      </c>
      <c r="H41" s="33">
        <f t="shared" si="11"/>
        <v>150</v>
      </c>
    </row>
    <row r="42" spans="1:8" s="5" customFormat="1" ht="94.5" x14ac:dyDescent="0.25">
      <c r="A42" s="26">
        <v>700</v>
      </c>
      <c r="B42" s="35" t="s">
        <v>10</v>
      </c>
      <c r="C42" s="36">
        <v>1300000000</v>
      </c>
      <c r="D42" s="36"/>
      <c r="E42" s="37" t="s">
        <v>87</v>
      </c>
      <c r="F42" s="33">
        <f t="shared" ref="F42:H46" si="12">F43</f>
        <v>150</v>
      </c>
      <c r="G42" s="16">
        <f t="shared" si="12"/>
        <v>150</v>
      </c>
      <c r="H42" s="16">
        <f t="shared" si="12"/>
        <v>150</v>
      </c>
    </row>
    <row r="43" spans="1:8" s="5" customFormat="1" ht="47.25" x14ac:dyDescent="0.25">
      <c r="A43" s="26">
        <v>700</v>
      </c>
      <c r="B43" s="35" t="s">
        <v>10</v>
      </c>
      <c r="C43" s="36">
        <v>1370000000</v>
      </c>
      <c r="D43" s="36"/>
      <c r="E43" s="37" t="s">
        <v>62</v>
      </c>
      <c r="F43" s="39">
        <f t="shared" si="12"/>
        <v>150</v>
      </c>
      <c r="G43" s="17">
        <f t="shared" si="12"/>
        <v>150</v>
      </c>
      <c r="H43" s="17">
        <f t="shared" si="12"/>
        <v>150</v>
      </c>
    </row>
    <row r="44" spans="1:8" s="5" customFormat="1" ht="157.5" x14ac:dyDescent="0.25">
      <c r="A44" s="26">
        <v>700</v>
      </c>
      <c r="B44" s="35" t="s">
        <v>10</v>
      </c>
      <c r="C44" s="36">
        <v>1370110540</v>
      </c>
      <c r="D44" s="36"/>
      <c r="E44" s="37" t="s">
        <v>92</v>
      </c>
      <c r="F44" s="40">
        <f t="shared" si="12"/>
        <v>150</v>
      </c>
      <c r="G44" s="18">
        <f t="shared" si="12"/>
        <v>150</v>
      </c>
      <c r="H44" s="18">
        <f t="shared" si="12"/>
        <v>150</v>
      </c>
    </row>
    <row r="45" spans="1:8" s="5" customFormat="1" ht="47.25" x14ac:dyDescent="0.25">
      <c r="A45" s="26">
        <v>700</v>
      </c>
      <c r="B45" s="35" t="s">
        <v>10</v>
      </c>
      <c r="C45" s="36">
        <v>1370110540</v>
      </c>
      <c r="D45" s="36">
        <v>200</v>
      </c>
      <c r="E45" s="37" t="s">
        <v>9</v>
      </c>
      <c r="F45" s="41">
        <f t="shared" si="12"/>
        <v>150</v>
      </c>
      <c r="G45" s="19">
        <f t="shared" si="12"/>
        <v>150</v>
      </c>
      <c r="H45" s="19">
        <f t="shared" si="12"/>
        <v>150</v>
      </c>
    </row>
    <row r="46" spans="1:8" s="5" customFormat="1" ht="63" x14ac:dyDescent="0.25">
      <c r="A46" s="26">
        <v>700</v>
      </c>
      <c r="B46" s="35" t="s">
        <v>10</v>
      </c>
      <c r="C46" s="36">
        <v>1370110540</v>
      </c>
      <c r="D46" s="36">
        <v>240</v>
      </c>
      <c r="E46" s="37" t="s">
        <v>57</v>
      </c>
      <c r="F46" s="41">
        <f t="shared" si="12"/>
        <v>150</v>
      </c>
      <c r="G46" s="19">
        <v>150</v>
      </c>
      <c r="H46" s="19">
        <f t="shared" si="12"/>
        <v>150</v>
      </c>
    </row>
    <row r="47" spans="1:8" s="5" customFormat="1" ht="31.5" x14ac:dyDescent="0.25">
      <c r="A47" s="26">
        <v>700</v>
      </c>
      <c r="B47" s="35" t="s">
        <v>10</v>
      </c>
      <c r="C47" s="36">
        <v>1370110540</v>
      </c>
      <c r="D47" s="36">
        <v>244</v>
      </c>
      <c r="E47" s="37" t="s">
        <v>58</v>
      </c>
      <c r="F47" s="41">
        <v>150</v>
      </c>
      <c r="G47" s="19">
        <v>150</v>
      </c>
      <c r="H47" s="19">
        <v>150</v>
      </c>
    </row>
    <row r="48" spans="1:8" s="5" customFormat="1" ht="94.5" x14ac:dyDescent="0.25">
      <c r="A48" s="26">
        <v>700</v>
      </c>
      <c r="B48" s="35" t="s">
        <v>10</v>
      </c>
      <c r="C48" s="36">
        <v>9900000000</v>
      </c>
      <c r="D48" s="36"/>
      <c r="E48" s="37" t="s">
        <v>148</v>
      </c>
      <c r="F48" s="42">
        <f>F49</f>
        <v>4557</v>
      </c>
      <c r="G48" s="42">
        <f t="shared" ref="G48:H52" si="13">G49</f>
        <v>0</v>
      </c>
      <c r="H48" s="42">
        <f t="shared" si="13"/>
        <v>0</v>
      </c>
    </row>
    <row r="49" spans="1:8" s="5" customFormat="1" ht="94.5" x14ac:dyDescent="0.25">
      <c r="A49" s="26">
        <v>700</v>
      </c>
      <c r="B49" s="35" t="s">
        <v>10</v>
      </c>
      <c r="C49" s="36">
        <v>9940000000</v>
      </c>
      <c r="D49" s="36"/>
      <c r="E49" s="37" t="s">
        <v>149</v>
      </c>
      <c r="F49" s="42">
        <f>F50</f>
        <v>4557</v>
      </c>
      <c r="G49" s="42">
        <f t="shared" si="13"/>
        <v>0</v>
      </c>
      <c r="H49" s="42">
        <f t="shared" si="13"/>
        <v>0</v>
      </c>
    </row>
    <row r="50" spans="1:8" s="5" customFormat="1" ht="47.25" x14ac:dyDescent="0.25">
      <c r="A50" s="26">
        <v>700</v>
      </c>
      <c r="B50" s="35" t="s">
        <v>10</v>
      </c>
      <c r="C50" s="36" t="s">
        <v>150</v>
      </c>
      <c r="D50" s="36"/>
      <c r="E50" s="37" t="s">
        <v>151</v>
      </c>
      <c r="F50" s="42">
        <f>F51</f>
        <v>4557</v>
      </c>
      <c r="G50" s="42">
        <f t="shared" si="13"/>
        <v>0</v>
      </c>
      <c r="H50" s="42">
        <f t="shared" si="13"/>
        <v>0</v>
      </c>
    </row>
    <row r="51" spans="1:8" s="5" customFormat="1" ht="47.25" x14ac:dyDescent="0.25">
      <c r="A51" s="26">
        <v>700</v>
      </c>
      <c r="B51" s="35" t="s">
        <v>10</v>
      </c>
      <c r="C51" s="36" t="s">
        <v>150</v>
      </c>
      <c r="D51" s="36">
        <v>200</v>
      </c>
      <c r="E51" s="37" t="s">
        <v>9</v>
      </c>
      <c r="F51" s="42">
        <f>F52</f>
        <v>4557</v>
      </c>
      <c r="G51" s="42">
        <f t="shared" si="13"/>
        <v>0</v>
      </c>
      <c r="H51" s="42">
        <f t="shared" si="13"/>
        <v>0</v>
      </c>
    </row>
    <row r="52" spans="1:8" s="5" customFormat="1" ht="63" x14ac:dyDescent="0.25">
      <c r="A52" s="26">
        <v>700</v>
      </c>
      <c r="B52" s="35" t="s">
        <v>10</v>
      </c>
      <c r="C52" s="36" t="s">
        <v>150</v>
      </c>
      <c r="D52" s="36">
        <v>240</v>
      </c>
      <c r="E52" s="37" t="s">
        <v>57</v>
      </c>
      <c r="F52" s="42">
        <f>F53</f>
        <v>4557</v>
      </c>
      <c r="G52" s="42">
        <f t="shared" si="13"/>
        <v>0</v>
      </c>
      <c r="H52" s="42">
        <f t="shared" si="13"/>
        <v>0</v>
      </c>
    </row>
    <row r="53" spans="1:8" s="5" customFormat="1" ht="31.5" x14ac:dyDescent="0.25">
      <c r="A53" s="26">
        <v>700</v>
      </c>
      <c r="B53" s="35" t="s">
        <v>10</v>
      </c>
      <c r="C53" s="36" t="s">
        <v>150</v>
      </c>
      <c r="D53" s="36">
        <v>244</v>
      </c>
      <c r="E53" s="37" t="s">
        <v>58</v>
      </c>
      <c r="F53" s="42">
        <v>4557</v>
      </c>
      <c r="G53" s="43">
        <v>0</v>
      </c>
      <c r="H53" s="43">
        <v>0</v>
      </c>
    </row>
    <row r="54" spans="1:8" s="5" customFormat="1" ht="15.75" x14ac:dyDescent="0.25">
      <c r="A54" s="27">
        <v>700</v>
      </c>
      <c r="B54" s="12" t="s">
        <v>30</v>
      </c>
      <c r="C54" s="13"/>
      <c r="D54" s="13"/>
      <c r="E54" s="14" t="s">
        <v>63</v>
      </c>
      <c r="F54" s="44">
        <f t="shared" ref="F54:H57" si="14">F55</f>
        <v>94800</v>
      </c>
      <c r="G54" s="45">
        <f t="shared" si="14"/>
        <v>95700</v>
      </c>
      <c r="H54" s="45">
        <f t="shared" si="14"/>
        <v>99300</v>
      </c>
    </row>
    <row r="55" spans="1:8" s="5" customFormat="1" ht="31.5" x14ac:dyDescent="0.25">
      <c r="A55" s="26">
        <v>700</v>
      </c>
      <c r="B55" s="35" t="s">
        <v>30</v>
      </c>
      <c r="C55" s="36"/>
      <c r="D55" s="36"/>
      <c r="E55" s="37" t="s">
        <v>31</v>
      </c>
      <c r="F55" s="33">
        <f t="shared" si="14"/>
        <v>94800</v>
      </c>
      <c r="G55" s="16">
        <f t="shared" si="14"/>
        <v>95700</v>
      </c>
      <c r="H55" s="16">
        <f t="shared" si="14"/>
        <v>99300</v>
      </c>
    </row>
    <row r="56" spans="1:8" s="5" customFormat="1" ht="94.5" x14ac:dyDescent="0.25">
      <c r="A56" s="26">
        <v>700</v>
      </c>
      <c r="B56" s="35" t="s">
        <v>30</v>
      </c>
      <c r="C56" s="36">
        <v>1300000000</v>
      </c>
      <c r="D56" s="36"/>
      <c r="E56" s="37" t="s">
        <v>87</v>
      </c>
      <c r="F56" s="33">
        <f>F57</f>
        <v>94800</v>
      </c>
      <c r="G56" s="16">
        <f t="shared" si="14"/>
        <v>95700</v>
      </c>
      <c r="H56" s="16">
        <f t="shared" si="14"/>
        <v>99300</v>
      </c>
    </row>
    <row r="57" spans="1:8" s="5" customFormat="1" ht="47.25" x14ac:dyDescent="0.25">
      <c r="A57" s="26">
        <v>700</v>
      </c>
      <c r="B57" s="35" t="s">
        <v>30</v>
      </c>
      <c r="C57" s="36">
        <v>1370000000</v>
      </c>
      <c r="D57" s="36"/>
      <c r="E57" s="37" t="s">
        <v>62</v>
      </c>
      <c r="F57" s="33">
        <f>F58</f>
        <v>94800</v>
      </c>
      <c r="G57" s="16">
        <f t="shared" si="14"/>
        <v>95700</v>
      </c>
      <c r="H57" s="16">
        <f t="shared" si="14"/>
        <v>99300</v>
      </c>
    </row>
    <row r="58" spans="1:8" s="5" customFormat="1" ht="47.25" x14ac:dyDescent="0.25">
      <c r="A58" s="26">
        <v>700</v>
      </c>
      <c r="B58" s="35" t="s">
        <v>30</v>
      </c>
      <c r="C58" s="36">
        <v>1370151180</v>
      </c>
      <c r="D58" s="36"/>
      <c r="E58" s="37" t="s">
        <v>64</v>
      </c>
      <c r="F58" s="33">
        <f>F59+F63</f>
        <v>94800</v>
      </c>
      <c r="G58" s="16">
        <f t="shared" ref="G58:H58" si="15">G59+G63</f>
        <v>95700</v>
      </c>
      <c r="H58" s="16">
        <f t="shared" si="15"/>
        <v>99300</v>
      </c>
    </row>
    <row r="59" spans="1:8" s="5" customFormat="1" ht="126" x14ac:dyDescent="0.25">
      <c r="A59" s="26">
        <v>700</v>
      </c>
      <c r="B59" s="35" t="s">
        <v>30</v>
      </c>
      <c r="C59" s="36">
        <v>1370151180</v>
      </c>
      <c r="D59" s="36">
        <v>100</v>
      </c>
      <c r="E59" s="37" t="s">
        <v>6</v>
      </c>
      <c r="F59" s="33">
        <f>F60</f>
        <v>79946</v>
      </c>
      <c r="G59" s="16">
        <f t="shared" ref="G59:H59" si="16">G60</f>
        <v>78879</v>
      </c>
      <c r="H59" s="16">
        <f t="shared" si="16"/>
        <v>82437</v>
      </c>
    </row>
    <row r="60" spans="1:8" s="5" customFormat="1" ht="47.25" x14ac:dyDescent="0.25">
      <c r="A60" s="26">
        <v>700</v>
      </c>
      <c r="B60" s="35" t="s">
        <v>30</v>
      </c>
      <c r="C60" s="36">
        <v>1370151180</v>
      </c>
      <c r="D60" s="36">
        <v>120</v>
      </c>
      <c r="E60" s="37" t="s">
        <v>53</v>
      </c>
      <c r="F60" s="33">
        <f>SUM(F61:F62)</f>
        <v>79946</v>
      </c>
      <c r="G60" s="16">
        <f t="shared" ref="G60:H60" si="17">SUM(G61:G62)</f>
        <v>78879</v>
      </c>
      <c r="H60" s="16">
        <f t="shared" si="17"/>
        <v>82437</v>
      </c>
    </row>
    <row r="61" spans="1:8" s="5" customFormat="1" ht="47.25" x14ac:dyDescent="0.25">
      <c r="A61" s="26">
        <v>700</v>
      </c>
      <c r="B61" s="35" t="s">
        <v>30</v>
      </c>
      <c r="C61" s="36">
        <v>1370151180</v>
      </c>
      <c r="D61" s="36">
        <v>121</v>
      </c>
      <c r="E61" s="37" t="s">
        <v>65</v>
      </c>
      <c r="F61" s="33">
        <v>61402</v>
      </c>
      <c r="G61" s="21">
        <v>60583</v>
      </c>
      <c r="H61" s="21">
        <v>63316</v>
      </c>
    </row>
    <row r="62" spans="1:8" s="5" customFormat="1" ht="94.5" x14ac:dyDescent="0.25">
      <c r="A62" s="26">
        <v>700</v>
      </c>
      <c r="B62" s="35" t="s">
        <v>30</v>
      </c>
      <c r="C62" s="36">
        <v>1370151180</v>
      </c>
      <c r="D62" s="36">
        <v>129</v>
      </c>
      <c r="E62" s="37" t="s">
        <v>56</v>
      </c>
      <c r="F62" s="33">
        <v>18544</v>
      </c>
      <c r="G62" s="21">
        <v>18296</v>
      </c>
      <c r="H62" s="21">
        <v>19121</v>
      </c>
    </row>
    <row r="63" spans="1:8" s="5" customFormat="1" ht="47.25" x14ac:dyDescent="0.25">
      <c r="A63" s="26">
        <v>700</v>
      </c>
      <c r="B63" s="35" t="s">
        <v>30</v>
      </c>
      <c r="C63" s="36">
        <v>1370151180</v>
      </c>
      <c r="D63" s="36">
        <v>200</v>
      </c>
      <c r="E63" s="37" t="s">
        <v>9</v>
      </c>
      <c r="F63" s="33">
        <f>F64</f>
        <v>14854</v>
      </c>
      <c r="G63" s="16">
        <v>16821</v>
      </c>
      <c r="H63" s="16">
        <v>16863</v>
      </c>
    </row>
    <row r="64" spans="1:8" s="5" customFormat="1" ht="63" x14ac:dyDescent="0.25">
      <c r="A64" s="26">
        <v>700</v>
      </c>
      <c r="B64" s="35" t="s">
        <v>30</v>
      </c>
      <c r="C64" s="36">
        <v>1370151180</v>
      </c>
      <c r="D64" s="36">
        <v>240</v>
      </c>
      <c r="E64" s="37" t="s">
        <v>57</v>
      </c>
      <c r="F64" s="33">
        <f>F65</f>
        <v>14854</v>
      </c>
      <c r="G64" s="16">
        <v>16821</v>
      </c>
      <c r="H64" s="16">
        <v>16863</v>
      </c>
    </row>
    <row r="65" spans="1:8" s="5" customFormat="1" ht="31.5" x14ac:dyDescent="0.25">
      <c r="A65" s="26">
        <v>700</v>
      </c>
      <c r="B65" s="35" t="s">
        <v>30</v>
      </c>
      <c r="C65" s="36">
        <v>1370151180</v>
      </c>
      <c r="D65" s="36">
        <v>244</v>
      </c>
      <c r="E65" s="37" t="s">
        <v>58</v>
      </c>
      <c r="F65" s="33">
        <v>14854</v>
      </c>
      <c r="G65" s="16">
        <v>16821</v>
      </c>
      <c r="H65" s="16">
        <v>16863</v>
      </c>
    </row>
    <row r="66" spans="1:8" s="5" customFormat="1" ht="47.25" x14ac:dyDescent="0.25">
      <c r="A66" s="27">
        <v>700</v>
      </c>
      <c r="B66" s="12" t="s">
        <v>21</v>
      </c>
      <c r="C66" s="13"/>
      <c r="D66" s="13"/>
      <c r="E66" s="14" t="s">
        <v>66</v>
      </c>
      <c r="F66" s="46">
        <f>F67</f>
        <v>558783.57999999996</v>
      </c>
      <c r="G66" s="20">
        <f t="shared" ref="G66:H67" si="18">G67</f>
        <v>50000</v>
      </c>
      <c r="H66" s="20">
        <f t="shared" si="18"/>
        <v>50000</v>
      </c>
    </row>
    <row r="67" spans="1:8" s="5" customFormat="1" ht="78.75" x14ac:dyDescent="0.25">
      <c r="A67" s="26">
        <v>700</v>
      </c>
      <c r="B67" s="35" t="s">
        <v>32</v>
      </c>
      <c r="C67" s="36"/>
      <c r="D67" s="36"/>
      <c r="E67" s="22" t="s">
        <v>67</v>
      </c>
      <c r="F67" s="33">
        <f>F68</f>
        <v>558783.57999999996</v>
      </c>
      <c r="G67" s="16">
        <f t="shared" si="18"/>
        <v>50000</v>
      </c>
      <c r="H67" s="16">
        <f t="shared" si="18"/>
        <v>50000</v>
      </c>
    </row>
    <row r="68" spans="1:8" s="5" customFormat="1" ht="94.5" x14ac:dyDescent="0.25">
      <c r="A68" s="26">
        <v>700</v>
      </c>
      <c r="B68" s="35" t="s">
        <v>32</v>
      </c>
      <c r="C68" s="36">
        <v>1300000000</v>
      </c>
      <c r="D68" s="36"/>
      <c r="E68" s="37" t="s">
        <v>87</v>
      </c>
      <c r="F68" s="33">
        <f>SUM(F69,F86)</f>
        <v>558783.57999999996</v>
      </c>
      <c r="G68" s="16">
        <f>SUM(G69,G86)</f>
        <v>50000</v>
      </c>
      <c r="H68" s="16">
        <f>SUM(H69,H86)</f>
        <v>50000</v>
      </c>
    </row>
    <row r="69" spans="1:8" s="5" customFormat="1" ht="47.25" x14ac:dyDescent="0.25">
      <c r="A69" s="26">
        <v>700</v>
      </c>
      <c r="B69" s="35" t="s">
        <v>32</v>
      </c>
      <c r="C69" s="36">
        <v>1310000000</v>
      </c>
      <c r="D69" s="36"/>
      <c r="E69" s="37" t="s">
        <v>93</v>
      </c>
      <c r="F69" s="33">
        <f>SUM(F70,F74,F78,F82)</f>
        <v>37600.339999999997</v>
      </c>
      <c r="G69" s="16">
        <f>SUM(G70,G74,G78,G82)</f>
        <v>50000</v>
      </c>
      <c r="H69" s="16">
        <f>SUM(H70,H74,H78,H82)</f>
        <v>50000</v>
      </c>
    </row>
    <row r="70" spans="1:8" s="5" customFormat="1" ht="15.75" x14ac:dyDescent="0.25">
      <c r="A70" s="26">
        <v>700</v>
      </c>
      <c r="B70" s="35" t="s">
        <v>32</v>
      </c>
      <c r="C70" s="36" t="s">
        <v>94</v>
      </c>
      <c r="D70" s="36"/>
      <c r="E70" s="37" t="s">
        <v>68</v>
      </c>
      <c r="F70" s="33">
        <f>F73</f>
        <v>0</v>
      </c>
      <c r="G70" s="16">
        <v>10000</v>
      </c>
      <c r="H70" s="16">
        <v>10000</v>
      </c>
    </row>
    <row r="71" spans="1:8" s="5" customFormat="1" ht="47.25" x14ac:dyDescent="0.25">
      <c r="A71" s="26">
        <v>700</v>
      </c>
      <c r="B71" s="35" t="s">
        <v>32</v>
      </c>
      <c r="C71" s="36" t="s">
        <v>94</v>
      </c>
      <c r="D71" s="36">
        <v>200</v>
      </c>
      <c r="E71" s="37" t="s">
        <v>9</v>
      </c>
      <c r="F71" s="33">
        <f>F73</f>
        <v>0</v>
      </c>
      <c r="G71" s="16">
        <v>10000</v>
      </c>
      <c r="H71" s="16">
        <v>10000</v>
      </c>
    </row>
    <row r="72" spans="1:8" s="5" customFormat="1" ht="63" x14ac:dyDescent="0.25">
      <c r="A72" s="26">
        <v>700</v>
      </c>
      <c r="B72" s="35" t="s">
        <v>32</v>
      </c>
      <c r="C72" s="36" t="s">
        <v>94</v>
      </c>
      <c r="D72" s="36">
        <v>240</v>
      </c>
      <c r="E72" s="37" t="s">
        <v>57</v>
      </c>
      <c r="F72" s="33">
        <f>F73</f>
        <v>0</v>
      </c>
      <c r="G72" s="16">
        <v>10000</v>
      </c>
      <c r="H72" s="16">
        <v>10000</v>
      </c>
    </row>
    <row r="73" spans="1:8" s="5" customFormat="1" ht="31.5" x14ac:dyDescent="0.25">
      <c r="A73" s="26">
        <v>700</v>
      </c>
      <c r="B73" s="35" t="s">
        <v>32</v>
      </c>
      <c r="C73" s="36" t="s">
        <v>94</v>
      </c>
      <c r="D73" s="36">
        <v>244</v>
      </c>
      <c r="E73" s="37" t="s">
        <v>58</v>
      </c>
      <c r="F73" s="33">
        <v>0</v>
      </c>
      <c r="G73" s="16">
        <v>10000</v>
      </c>
      <c r="H73" s="16">
        <v>10000</v>
      </c>
    </row>
    <row r="74" spans="1:8" s="5" customFormat="1" ht="31.5" x14ac:dyDescent="0.25">
      <c r="A74" s="26">
        <v>700</v>
      </c>
      <c r="B74" s="35" t="s">
        <v>32</v>
      </c>
      <c r="C74" s="36" t="s">
        <v>95</v>
      </c>
      <c r="D74" s="36"/>
      <c r="E74" s="37" t="s">
        <v>96</v>
      </c>
      <c r="F74" s="33">
        <f>F75</f>
        <v>0</v>
      </c>
      <c r="G74" s="16">
        <v>5000</v>
      </c>
      <c r="H74" s="16">
        <v>5000</v>
      </c>
    </row>
    <row r="75" spans="1:8" s="5" customFormat="1" ht="47.25" x14ac:dyDescent="0.25">
      <c r="A75" s="26">
        <v>700</v>
      </c>
      <c r="B75" s="35" t="s">
        <v>32</v>
      </c>
      <c r="C75" s="36" t="s">
        <v>95</v>
      </c>
      <c r="D75" s="36">
        <v>200</v>
      </c>
      <c r="E75" s="37" t="s">
        <v>9</v>
      </c>
      <c r="F75" s="33">
        <f>F76</f>
        <v>0</v>
      </c>
      <c r="G75" s="16">
        <v>5000</v>
      </c>
      <c r="H75" s="16">
        <v>5000</v>
      </c>
    </row>
    <row r="76" spans="1:8" s="5" customFormat="1" ht="63" x14ac:dyDescent="0.25">
      <c r="A76" s="26">
        <v>700</v>
      </c>
      <c r="B76" s="35" t="s">
        <v>32</v>
      </c>
      <c r="C76" s="36" t="s">
        <v>95</v>
      </c>
      <c r="D76" s="36">
        <v>240</v>
      </c>
      <c r="E76" s="37" t="s">
        <v>57</v>
      </c>
      <c r="F76" s="33">
        <f>F77</f>
        <v>0</v>
      </c>
      <c r="G76" s="16">
        <v>5000</v>
      </c>
      <c r="H76" s="16">
        <v>5000</v>
      </c>
    </row>
    <row r="77" spans="1:8" s="5" customFormat="1" ht="31.5" x14ac:dyDescent="0.25">
      <c r="A77" s="26">
        <v>700</v>
      </c>
      <c r="B77" s="35" t="s">
        <v>32</v>
      </c>
      <c r="C77" s="36" t="s">
        <v>95</v>
      </c>
      <c r="D77" s="36">
        <v>244</v>
      </c>
      <c r="E77" s="37" t="s">
        <v>58</v>
      </c>
      <c r="F77" s="33">
        <v>0</v>
      </c>
      <c r="G77" s="16">
        <v>5000</v>
      </c>
      <c r="H77" s="16">
        <v>5000</v>
      </c>
    </row>
    <row r="78" spans="1:8" s="5" customFormat="1" ht="31.5" x14ac:dyDescent="0.25">
      <c r="A78" s="26">
        <v>700</v>
      </c>
      <c r="B78" s="35" t="s">
        <v>32</v>
      </c>
      <c r="C78" s="36" t="s">
        <v>97</v>
      </c>
      <c r="D78" s="36"/>
      <c r="E78" s="37" t="s">
        <v>98</v>
      </c>
      <c r="F78" s="33">
        <f>F79</f>
        <v>0</v>
      </c>
      <c r="G78" s="16">
        <v>1000</v>
      </c>
      <c r="H78" s="16">
        <v>1000</v>
      </c>
    </row>
    <row r="79" spans="1:8" s="5" customFormat="1" ht="47.25" x14ac:dyDescent="0.25">
      <c r="A79" s="26">
        <v>700</v>
      </c>
      <c r="B79" s="35" t="s">
        <v>32</v>
      </c>
      <c r="C79" s="36" t="s">
        <v>97</v>
      </c>
      <c r="D79" s="36">
        <v>200</v>
      </c>
      <c r="E79" s="37" t="s">
        <v>9</v>
      </c>
      <c r="F79" s="33">
        <f>F80</f>
        <v>0</v>
      </c>
      <c r="G79" s="16">
        <v>1000</v>
      </c>
      <c r="H79" s="16">
        <v>1000</v>
      </c>
    </row>
    <row r="80" spans="1:8" s="5" customFormat="1" ht="63" x14ac:dyDescent="0.25">
      <c r="A80" s="26">
        <v>700</v>
      </c>
      <c r="B80" s="35" t="s">
        <v>32</v>
      </c>
      <c r="C80" s="36" t="s">
        <v>97</v>
      </c>
      <c r="D80" s="36">
        <v>240</v>
      </c>
      <c r="E80" s="37" t="s">
        <v>57</v>
      </c>
      <c r="F80" s="33">
        <f>F81</f>
        <v>0</v>
      </c>
      <c r="G80" s="16">
        <v>1000</v>
      </c>
      <c r="H80" s="16">
        <v>1000</v>
      </c>
    </row>
    <row r="81" spans="1:8" s="5" customFormat="1" ht="31.5" x14ac:dyDescent="0.25">
      <c r="A81" s="28">
        <v>700</v>
      </c>
      <c r="B81" s="35" t="s">
        <v>32</v>
      </c>
      <c r="C81" s="36" t="s">
        <v>97</v>
      </c>
      <c r="D81" s="36">
        <v>244</v>
      </c>
      <c r="E81" s="37" t="s">
        <v>58</v>
      </c>
      <c r="F81" s="33">
        <v>0</v>
      </c>
      <c r="G81" s="16">
        <v>1000</v>
      </c>
      <c r="H81" s="16">
        <v>1000</v>
      </c>
    </row>
    <row r="82" spans="1:8" s="5" customFormat="1" ht="31.5" x14ac:dyDescent="0.25">
      <c r="A82" s="28">
        <v>700</v>
      </c>
      <c r="B82" s="35" t="s">
        <v>32</v>
      </c>
      <c r="C82" s="36" t="s">
        <v>99</v>
      </c>
      <c r="D82" s="36"/>
      <c r="E82" s="37" t="s">
        <v>100</v>
      </c>
      <c r="F82" s="33">
        <f>F83</f>
        <v>37600.339999999997</v>
      </c>
      <c r="G82" s="16">
        <v>34000</v>
      </c>
      <c r="H82" s="16">
        <v>34000</v>
      </c>
    </row>
    <row r="83" spans="1:8" s="5" customFormat="1" ht="47.25" x14ac:dyDescent="0.25">
      <c r="A83" s="28">
        <v>700</v>
      </c>
      <c r="B83" s="35" t="s">
        <v>32</v>
      </c>
      <c r="C83" s="36" t="s">
        <v>99</v>
      </c>
      <c r="D83" s="36">
        <v>200</v>
      </c>
      <c r="E83" s="37" t="s">
        <v>9</v>
      </c>
      <c r="F83" s="33">
        <f>F84</f>
        <v>37600.339999999997</v>
      </c>
      <c r="G83" s="16">
        <v>34000</v>
      </c>
      <c r="H83" s="16">
        <v>34000</v>
      </c>
    </row>
    <row r="84" spans="1:8" s="5" customFormat="1" ht="63" x14ac:dyDescent="0.25">
      <c r="A84" s="28">
        <v>700</v>
      </c>
      <c r="B84" s="35" t="s">
        <v>32</v>
      </c>
      <c r="C84" s="36" t="s">
        <v>99</v>
      </c>
      <c r="D84" s="36">
        <v>240</v>
      </c>
      <c r="E84" s="37" t="s">
        <v>57</v>
      </c>
      <c r="F84" s="33">
        <f>F85</f>
        <v>37600.339999999997</v>
      </c>
      <c r="G84" s="16">
        <v>34000</v>
      </c>
      <c r="H84" s="16">
        <v>34000</v>
      </c>
    </row>
    <row r="85" spans="1:8" s="5" customFormat="1" ht="31.5" x14ac:dyDescent="0.25">
      <c r="A85" s="28">
        <v>700</v>
      </c>
      <c r="B85" s="35" t="s">
        <v>32</v>
      </c>
      <c r="C85" s="36" t="s">
        <v>99</v>
      </c>
      <c r="D85" s="36">
        <v>244</v>
      </c>
      <c r="E85" s="37" t="s">
        <v>58</v>
      </c>
      <c r="F85" s="33">
        <v>37600.339999999997</v>
      </c>
      <c r="G85" s="16">
        <v>34000</v>
      </c>
      <c r="H85" s="16">
        <v>34000</v>
      </c>
    </row>
    <row r="86" spans="1:8" s="5" customFormat="1" ht="63" x14ac:dyDescent="0.25">
      <c r="A86" s="28">
        <v>700</v>
      </c>
      <c r="B86" s="35" t="s">
        <v>32</v>
      </c>
      <c r="C86" s="36">
        <v>1350000000</v>
      </c>
      <c r="D86" s="36"/>
      <c r="E86" s="37" t="s">
        <v>101</v>
      </c>
      <c r="F86" s="33">
        <f>SUM(F87,F91,F95,F99)</f>
        <v>521183.24</v>
      </c>
      <c r="G86" s="16">
        <v>0</v>
      </c>
      <c r="H86" s="16">
        <v>0</v>
      </c>
    </row>
    <row r="87" spans="1:8" s="5" customFormat="1" ht="47.25" x14ac:dyDescent="0.25">
      <c r="A87" s="28">
        <v>700</v>
      </c>
      <c r="B87" s="29" t="s">
        <v>32</v>
      </c>
      <c r="C87" s="30">
        <v>1350219006</v>
      </c>
      <c r="D87" s="30"/>
      <c r="E87" s="31" t="s">
        <v>140</v>
      </c>
      <c r="F87" s="33">
        <f>F88</f>
        <v>211030</v>
      </c>
      <c r="G87" s="16">
        <f t="shared" ref="G87:H89" si="19">G88</f>
        <v>0</v>
      </c>
      <c r="H87" s="16">
        <f t="shared" si="19"/>
        <v>0</v>
      </c>
    </row>
    <row r="88" spans="1:8" s="5" customFormat="1" ht="47.25" x14ac:dyDescent="0.25">
      <c r="A88" s="28">
        <v>700</v>
      </c>
      <c r="B88" s="29" t="s">
        <v>32</v>
      </c>
      <c r="C88" s="30">
        <v>1350219006</v>
      </c>
      <c r="D88" s="30">
        <v>200</v>
      </c>
      <c r="E88" s="31" t="s">
        <v>9</v>
      </c>
      <c r="F88" s="33">
        <f>F89</f>
        <v>211030</v>
      </c>
      <c r="G88" s="16">
        <f t="shared" si="19"/>
        <v>0</v>
      </c>
      <c r="H88" s="16">
        <f t="shared" si="19"/>
        <v>0</v>
      </c>
    </row>
    <row r="89" spans="1:8" s="5" customFormat="1" ht="63" x14ac:dyDescent="0.25">
      <c r="A89" s="28">
        <v>700</v>
      </c>
      <c r="B89" s="29" t="s">
        <v>32</v>
      </c>
      <c r="C89" s="30">
        <v>1350219006</v>
      </c>
      <c r="D89" s="30">
        <v>240</v>
      </c>
      <c r="E89" s="31" t="s">
        <v>57</v>
      </c>
      <c r="F89" s="33">
        <f>F90</f>
        <v>211030</v>
      </c>
      <c r="G89" s="16">
        <f t="shared" si="19"/>
        <v>0</v>
      </c>
      <c r="H89" s="16">
        <f t="shared" si="19"/>
        <v>0</v>
      </c>
    </row>
    <row r="90" spans="1:8" s="5" customFormat="1" ht="31.5" x14ac:dyDescent="0.25">
      <c r="A90" s="28">
        <v>700</v>
      </c>
      <c r="B90" s="29" t="s">
        <v>32</v>
      </c>
      <c r="C90" s="30">
        <v>1350219006</v>
      </c>
      <c r="D90" s="30">
        <v>244</v>
      </c>
      <c r="E90" s="31" t="s">
        <v>58</v>
      </c>
      <c r="F90" s="33">
        <v>211030</v>
      </c>
      <c r="G90" s="16">
        <v>0</v>
      </c>
      <c r="H90" s="16">
        <v>0</v>
      </c>
    </row>
    <row r="91" spans="1:8" s="5" customFormat="1" ht="63" x14ac:dyDescent="0.25">
      <c r="A91" s="28">
        <v>700</v>
      </c>
      <c r="B91" s="29" t="s">
        <v>32</v>
      </c>
      <c r="C91" s="30">
        <v>1350219306</v>
      </c>
      <c r="D91" s="30"/>
      <c r="E91" s="31" t="s">
        <v>141</v>
      </c>
      <c r="F91" s="33">
        <f>F92</f>
        <v>140000</v>
      </c>
      <c r="G91" s="16">
        <f t="shared" ref="G91:H93" si="20">G92</f>
        <v>0</v>
      </c>
      <c r="H91" s="16">
        <f t="shared" si="20"/>
        <v>0</v>
      </c>
    </row>
    <row r="92" spans="1:8" s="5" customFormat="1" ht="47.25" x14ac:dyDescent="0.25">
      <c r="A92" s="28">
        <v>700</v>
      </c>
      <c r="B92" s="29" t="s">
        <v>32</v>
      </c>
      <c r="C92" s="30">
        <v>1350219306</v>
      </c>
      <c r="D92" s="30">
        <v>200</v>
      </c>
      <c r="E92" s="31" t="s">
        <v>9</v>
      </c>
      <c r="F92" s="33">
        <f>F93</f>
        <v>140000</v>
      </c>
      <c r="G92" s="16">
        <f t="shared" si="20"/>
        <v>0</v>
      </c>
      <c r="H92" s="16">
        <f t="shared" si="20"/>
        <v>0</v>
      </c>
    </row>
    <row r="93" spans="1:8" s="5" customFormat="1" ht="63" x14ac:dyDescent="0.25">
      <c r="A93" s="28">
        <v>700</v>
      </c>
      <c r="B93" s="29" t="s">
        <v>32</v>
      </c>
      <c r="C93" s="30">
        <v>1350219306</v>
      </c>
      <c r="D93" s="30">
        <v>240</v>
      </c>
      <c r="E93" s="31" t="s">
        <v>57</v>
      </c>
      <c r="F93" s="33">
        <f>F94</f>
        <v>140000</v>
      </c>
      <c r="G93" s="16">
        <f t="shared" si="20"/>
        <v>0</v>
      </c>
      <c r="H93" s="16">
        <f t="shared" si="20"/>
        <v>0</v>
      </c>
    </row>
    <row r="94" spans="1:8" s="5" customFormat="1" ht="31.5" x14ac:dyDescent="0.25">
      <c r="A94" s="28">
        <v>700</v>
      </c>
      <c r="B94" s="29" t="s">
        <v>32</v>
      </c>
      <c r="C94" s="30">
        <v>1350219306</v>
      </c>
      <c r="D94" s="30">
        <v>244</v>
      </c>
      <c r="E94" s="31" t="s">
        <v>58</v>
      </c>
      <c r="F94" s="33">
        <v>140000</v>
      </c>
      <c r="G94" s="16">
        <v>0</v>
      </c>
      <c r="H94" s="16">
        <v>0</v>
      </c>
    </row>
    <row r="95" spans="1:8" s="5" customFormat="1" ht="63" x14ac:dyDescent="0.25">
      <c r="A95" s="28">
        <v>700</v>
      </c>
      <c r="B95" s="29" t="s">
        <v>32</v>
      </c>
      <c r="C95" s="30" t="s">
        <v>142</v>
      </c>
      <c r="D95" s="30"/>
      <c r="E95" s="31" t="s">
        <v>143</v>
      </c>
      <c r="F95" s="34">
        <f>F96</f>
        <v>167000</v>
      </c>
      <c r="G95" s="32">
        <v>0</v>
      </c>
      <c r="H95" s="32">
        <v>0</v>
      </c>
    </row>
    <row r="96" spans="1:8" s="5" customFormat="1" ht="47.25" x14ac:dyDescent="0.25">
      <c r="A96" s="28">
        <v>700</v>
      </c>
      <c r="B96" s="29" t="s">
        <v>32</v>
      </c>
      <c r="C96" s="30" t="s">
        <v>142</v>
      </c>
      <c r="D96" s="30">
        <v>200</v>
      </c>
      <c r="E96" s="31" t="s">
        <v>9</v>
      </c>
      <c r="F96" s="34">
        <f>F97</f>
        <v>167000</v>
      </c>
      <c r="G96" s="32">
        <v>0</v>
      </c>
      <c r="H96" s="32">
        <v>0</v>
      </c>
    </row>
    <row r="97" spans="1:8" s="5" customFormat="1" ht="63" x14ac:dyDescent="0.25">
      <c r="A97" s="26">
        <v>700</v>
      </c>
      <c r="B97" s="29" t="s">
        <v>32</v>
      </c>
      <c r="C97" s="30" t="s">
        <v>142</v>
      </c>
      <c r="D97" s="30">
        <v>240</v>
      </c>
      <c r="E97" s="31" t="s">
        <v>57</v>
      </c>
      <c r="F97" s="34">
        <f>F98</f>
        <v>167000</v>
      </c>
      <c r="G97" s="32">
        <v>0</v>
      </c>
      <c r="H97" s="32">
        <v>0</v>
      </c>
    </row>
    <row r="98" spans="1:8" s="5" customFormat="1" ht="31.5" x14ac:dyDescent="0.25">
      <c r="A98" s="26">
        <v>700</v>
      </c>
      <c r="B98" s="29" t="s">
        <v>32</v>
      </c>
      <c r="C98" s="30" t="s">
        <v>142</v>
      </c>
      <c r="D98" s="30">
        <v>244</v>
      </c>
      <c r="E98" s="31" t="s">
        <v>58</v>
      </c>
      <c r="F98" s="34">
        <v>167000</v>
      </c>
      <c r="G98" s="32">
        <v>0</v>
      </c>
      <c r="H98" s="32">
        <v>0</v>
      </c>
    </row>
    <row r="99" spans="1:8" s="5" customFormat="1" ht="47.25" x14ac:dyDescent="0.25">
      <c r="A99" s="26">
        <v>700</v>
      </c>
      <c r="B99" s="29" t="s">
        <v>32</v>
      </c>
      <c r="C99" s="30" t="s">
        <v>137</v>
      </c>
      <c r="D99" s="30"/>
      <c r="E99" s="31" t="s">
        <v>138</v>
      </c>
      <c r="F99" s="34">
        <f t="shared" ref="F99:H101" si="21">F100</f>
        <v>3153.24</v>
      </c>
      <c r="G99" s="34">
        <f t="shared" si="21"/>
        <v>0</v>
      </c>
      <c r="H99" s="34">
        <f t="shared" si="21"/>
        <v>0</v>
      </c>
    </row>
    <row r="100" spans="1:8" s="5" customFormat="1" ht="47.25" x14ac:dyDescent="0.25">
      <c r="A100" s="26">
        <v>700</v>
      </c>
      <c r="B100" s="29" t="s">
        <v>32</v>
      </c>
      <c r="C100" s="30" t="s">
        <v>137</v>
      </c>
      <c r="D100" s="30">
        <v>200</v>
      </c>
      <c r="E100" s="31" t="s">
        <v>9</v>
      </c>
      <c r="F100" s="34">
        <f t="shared" si="21"/>
        <v>3153.24</v>
      </c>
      <c r="G100" s="34">
        <f t="shared" si="21"/>
        <v>0</v>
      </c>
      <c r="H100" s="34">
        <f t="shared" si="21"/>
        <v>0</v>
      </c>
    </row>
    <row r="101" spans="1:8" s="5" customFormat="1" ht="63" x14ac:dyDescent="0.25">
      <c r="A101" s="26">
        <v>700</v>
      </c>
      <c r="B101" s="29" t="s">
        <v>32</v>
      </c>
      <c r="C101" s="30" t="s">
        <v>137</v>
      </c>
      <c r="D101" s="30">
        <v>240</v>
      </c>
      <c r="E101" s="31" t="s">
        <v>57</v>
      </c>
      <c r="F101" s="34">
        <f t="shared" si="21"/>
        <v>3153.24</v>
      </c>
      <c r="G101" s="34">
        <f t="shared" si="21"/>
        <v>0</v>
      </c>
      <c r="H101" s="34">
        <f t="shared" si="21"/>
        <v>0</v>
      </c>
    </row>
    <row r="102" spans="1:8" s="5" customFormat="1" ht="31.5" x14ac:dyDescent="0.25">
      <c r="A102" s="26">
        <v>700</v>
      </c>
      <c r="B102" s="29" t="s">
        <v>32</v>
      </c>
      <c r="C102" s="30" t="s">
        <v>137</v>
      </c>
      <c r="D102" s="30">
        <v>244</v>
      </c>
      <c r="E102" s="31" t="s">
        <v>58</v>
      </c>
      <c r="F102" s="34">
        <v>3153.24</v>
      </c>
      <c r="G102" s="34">
        <v>0</v>
      </c>
      <c r="H102" s="34">
        <v>0</v>
      </c>
    </row>
    <row r="103" spans="1:8" s="5" customFormat="1" ht="15.75" x14ac:dyDescent="0.25">
      <c r="A103" s="27">
        <v>700</v>
      </c>
      <c r="B103" s="47" t="s">
        <v>15</v>
      </c>
      <c r="C103" s="48"/>
      <c r="D103" s="48"/>
      <c r="E103" s="49" t="s">
        <v>69</v>
      </c>
      <c r="F103" s="50">
        <f>F104</f>
        <v>837650</v>
      </c>
      <c r="G103" s="51">
        <f t="shared" ref="G103:H105" si="22">G104</f>
        <v>785460</v>
      </c>
      <c r="H103" s="51">
        <f t="shared" si="22"/>
        <v>845970</v>
      </c>
    </row>
    <row r="104" spans="1:8" s="5" customFormat="1" ht="31.5" x14ac:dyDescent="0.25">
      <c r="A104" s="26">
        <v>700</v>
      </c>
      <c r="B104" s="29" t="s">
        <v>24</v>
      </c>
      <c r="C104" s="30"/>
      <c r="D104" s="30"/>
      <c r="E104" s="31" t="s">
        <v>25</v>
      </c>
      <c r="F104" s="34">
        <f>F105</f>
        <v>837650</v>
      </c>
      <c r="G104" s="32">
        <f t="shared" si="22"/>
        <v>785460</v>
      </c>
      <c r="H104" s="32">
        <f t="shared" si="22"/>
        <v>845970</v>
      </c>
    </row>
    <row r="105" spans="1:8" s="5" customFormat="1" ht="94.5" x14ac:dyDescent="0.25">
      <c r="A105" s="26">
        <v>700</v>
      </c>
      <c r="B105" s="35" t="s">
        <v>24</v>
      </c>
      <c r="C105" s="36">
        <v>1300000000</v>
      </c>
      <c r="D105" s="36"/>
      <c r="E105" s="37" t="s">
        <v>87</v>
      </c>
      <c r="F105" s="33">
        <f>F106</f>
        <v>837650</v>
      </c>
      <c r="G105" s="16">
        <f t="shared" si="22"/>
        <v>785460</v>
      </c>
      <c r="H105" s="16">
        <f t="shared" si="22"/>
        <v>845970</v>
      </c>
    </row>
    <row r="106" spans="1:8" s="5" customFormat="1" ht="63" x14ac:dyDescent="0.25">
      <c r="A106" s="26">
        <v>700</v>
      </c>
      <c r="B106" s="35" t="s">
        <v>24</v>
      </c>
      <c r="C106" s="36">
        <v>1320000000</v>
      </c>
      <c r="D106" s="36"/>
      <c r="E106" s="37" t="s">
        <v>102</v>
      </c>
      <c r="F106" s="33">
        <f>SUM(F111,F115,F119,F123,F127,F107)</f>
        <v>837650</v>
      </c>
      <c r="G106" s="16">
        <f t="shared" ref="G106:H106" si="23">SUM(G111,G115,G119,G123,G127)</f>
        <v>785460</v>
      </c>
      <c r="H106" s="16">
        <f t="shared" si="23"/>
        <v>845970</v>
      </c>
    </row>
    <row r="107" spans="1:8" s="5" customFormat="1" ht="31.5" x14ac:dyDescent="0.25">
      <c r="A107" s="26">
        <v>700</v>
      </c>
      <c r="B107" s="35" t="s">
        <v>24</v>
      </c>
      <c r="C107" s="36" t="s">
        <v>144</v>
      </c>
      <c r="D107" s="36"/>
      <c r="E107" s="37" t="s">
        <v>145</v>
      </c>
      <c r="F107" s="33">
        <f>F108</f>
        <v>100000</v>
      </c>
      <c r="G107" s="16">
        <f t="shared" ref="G107:H109" si="24">G108</f>
        <v>0</v>
      </c>
      <c r="H107" s="16">
        <f t="shared" si="24"/>
        <v>0</v>
      </c>
    </row>
    <row r="108" spans="1:8" s="5" customFormat="1" ht="47.25" x14ac:dyDescent="0.25">
      <c r="A108" s="26">
        <v>700</v>
      </c>
      <c r="B108" s="35" t="s">
        <v>24</v>
      </c>
      <c r="C108" s="36" t="s">
        <v>144</v>
      </c>
      <c r="D108" s="36">
        <v>200</v>
      </c>
      <c r="E108" s="37" t="s">
        <v>9</v>
      </c>
      <c r="F108" s="33">
        <f>F109</f>
        <v>100000</v>
      </c>
      <c r="G108" s="16">
        <f t="shared" si="24"/>
        <v>0</v>
      </c>
      <c r="H108" s="16">
        <f t="shared" si="24"/>
        <v>0</v>
      </c>
    </row>
    <row r="109" spans="1:8" s="5" customFormat="1" ht="63" x14ac:dyDescent="0.25">
      <c r="A109" s="26">
        <v>700</v>
      </c>
      <c r="B109" s="35" t="s">
        <v>24</v>
      </c>
      <c r="C109" s="36" t="s">
        <v>144</v>
      </c>
      <c r="D109" s="36">
        <v>240</v>
      </c>
      <c r="E109" s="37" t="s">
        <v>57</v>
      </c>
      <c r="F109" s="33">
        <f>F110</f>
        <v>100000</v>
      </c>
      <c r="G109" s="16">
        <f t="shared" si="24"/>
        <v>0</v>
      </c>
      <c r="H109" s="16">
        <f t="shared" si="24"/>
        <v>0</v>
      </c>
    </row>
    <row r="110" spans="1:8" s="5" customFormat="1" ht="31.5" x14ac:dyDescent="0.25">
      <c r="A110" s="26">
        <v>700</v>
      </c>
      <c r="B110" s="35" t="s">
        <v>24</v>
      </c>
      <c r="C110" s="36" t="s">
        <v>144</v>
      </c>
      <c r="D110" s="36">
        <v>244</v>
      </c>
      <c r="E110" s="37" t="s">
        <v>58</v>
      </c>
      <c r="F110" s="33">
        <v>100000</v>
      </c>
      <c r="G110" s="16">
        <v>0</v>
      </c>
      <c r="H110" s="16">
        <v>0</v>
      </c>
    </row>
    <row r="111" spans="1:8" s="5" customFormat="1" ht="31.5" x14ac:dyDescent="0.25">
      <c r="A111" s="26">
        <v>700</v>
      </c>
      <c r="B111" s="35" t="s">
        <v>24</v>
      </c>
      <c r="C111" s="36" t="s">
        <v>103</v>
      </c>
      <c r="D111" s="36"/>
      <c r="E111" s="37" t="s">
        <v>104</v>
      </c>
      <c r="F111" s="33">
        <f>F112</f>
        <v>268290.37</v>
      </c>
      <c r="G111" s="16">
        <v>200000</v>
      </c>
      <c r="H111" s="16">
        <v>200000</v>
      </c>
    </row>
    <row r="112" spans="1:8" s="5" customFormat="1" ht="47.25" x14ac:dyDescent="0.25">
      <c r="A112" s="26">
        <v>700</v>
      </c>
      <c r="B112" s="35" t="s">
        <v>24</v>
      </c>
      <c r="C112" s="36" t="s">
        <v>103</v>
      </c>
      <c r="D112" s="36">
        <v>200</v>
      </c>
      <c r="E112" s="37" t="s">
        <v>9</v>
      </c>
      <c r="F112" s="33">
        <f>F113</f>
        <v>268290.37</v>
      </c>
      <c r="G112" s="16">
        <v>200000</v>
      </c>
      <c r="H112" s="16">
        <v>200000</v>
      </c>
    </row>
    <row r="113" spans="1:8" s="5" customFormat="1" ht="63" x14ac:dyDescent="0.25">
      <c r="A113" s="26">
        <v>700</v>
      </c>
      <c r="B113" s="35" t="s">
        <v>24</v>
      </c>
      <c r="C113" s="36" t="s">
        <v>103</v>
      </c>
      <c r="D113" s="36">
        <v>240</v>
      </c>
      <c r="E113" s="37" t="s">
        <v>57</v>
      </c>
      <c r="F113" s="33">
        <f>F114</f>
        <v>268290.37</v>
      </c>
      <c r="G113" s="16">
        <v>200000</v>
      </c>
      <c r="H113" s="16">
        <v>200000</v>
      </c>
    </row>
    <row r="114" spans="1:8" s="5" customFormat="1" ht="31.5" x14ac:dyDescent="0.25">
      <c r="A114" s="26">
        <v>700</v>
      </c>
      <c r="B114" s="35" t="s">
        <v>24</v>
      </c>
      <c r="C114" s="36" t="s">
        <v>103</v>
      </c>
      <c r="D114" s="36">
        <v>244</v>
      </c>
      <c r="E114" s="37" t="s">
        <v>58</v>
      </c>
      <c r="F114" s="33">
        <v>268290.37</v>
      </c>
      <c r="G114" s="16">
        <v>200000</v>
      </c>
      <c r="H114" s="16">
        <v>200000</v>
      </c>
    </row>
    <row r="115" spans="1:8" s="5" customFormat="1" ht="31.5" x14ac:dyDescent="0.25">
      <c r="A115" s="26">
        <v>700</v>
      </c>
      <c r="B115" s="35" t="s">
        <v>24</v>
      </c>
      <c r="C115" s="36" t="s">
        <v>105</v>
      </c>
      <c r="D115" s="36"/>
      <c r="E115" s="37" t="s">
        <v>106</v>
      </c>
      <c r="F115" s="33">
        <v>150000</v>
      </c>
      <c r="G115" s="16">
        <v>150000</v>
      </c>
      <c r="H115" s="16">
        <v>150000</v>
      </c>
    </row>
    <row r="116" spans="1:8" s="5" customFormat="1" ht="47.25" x14ac:dyDescent="0.25">
      <c r="A116" s="26">
        <v>700</v>
      </c>
      <c r="B116" s="35" t="s">
        <v>24</v>
      </c>
      <c r="C116" s="36" t="s">
        <v>105</v>
      </c>
      <c r="D116" s="36">
        <v>200</v>
      </c>
      <c r="E116" s="37" t="s">
        <v>9</v>
      </c>
      <c r="F116" s="33">
        <v>150000</v>
      </c>
      <c r="G116" s="16">
        <v>150000</v>
      </c>
      <c r="H116" s="16">
        <v>150000</v>
      </c>
    </row>
    <row r="117" spans="1:8" s="5" customFormat="1" ht="63" x14ac:dyDescent="0.25">
      <c r="A117" s="26">
        <v>700</v>
      </c>
      <c r="B117" s="35" t="s">
        <v>24</v>
      </c>
      <c r="C117" s="36" t="s">
        <v>105</v>
      </c>
      <c r="D117" s="36">
        <v>240</v>
      </c>
      <c r="E117" s="37" t="s">
        <v>57</v>
      </c>
      <c r="F117" s="33">
        <v>150000</v>
      </c>
      <c r="G117" s="16">
        <v>150000</v>
      </c>
      <c r="H117" s="16">
        <v>150000</v>
      </c>
    </row>
    <row r="118" spans="1:8" s="5" customFormat="1" ht="31.5" x14ac:dyDescent="0.25">
      <c r="A118" s="26">
        <v>700</v>
      </c>
      <c r="B118" s="35" t="s">
        <v>24</v>
      </c>
      <c r="C118" s="36" t="s">
        <v>105</v>
      </c>
      <c r="D118" s="36">
        <v>244</v>
      </c>
      <c r="E118" s="37" t="s">
        <v>58</v>
      </c>
      <c r="F118" s="33">
        <v>150000</v>
      </c>
      <c r="G118" s="16">
        <v>150000</v>
      </c>
      <c r="H118" s="16">
        <v>150000</v>
      </c>
    </row>
    <row r="119" spans="1:8" s="5" customFormat="1" ht="15.75" x14ac:dyDescent="0.25">
      <c r="A119" s="26">
        <v>700</v>
      </c>
      <c r="B119" s="35" t="s">
        <v>24</v>
      </c>
      <c r="C119" s="36" t="s">
        <v>107</v>
      </c>
      <c r="D119" s="36"/>
      <c r="E119" s="37" t="s">
        <v>108</v>
      </c>
      <c r="F119" s="33">
        <f>F120</f>
        <v>21000</v>
      </c>
      <c r="G119" s="16">
        <v>50000</v>
      </c>
      <c r="H119" s="16">
        <v>50000</v>
      </c>
    </row>
    <row r="120" spans="1:8" s="5" customFormat="1" ht="47.25" x14ac:dyDescent="0.25">
      <c r="A120" s="26">
        <v>700</v>
      </c>
      <c r="B120" s="35" t="s">
        <v>24</v>
      </c>
      <c r="C120" s="36" t="s">
        <v>107</v>
      </c>
      <c r="D120" s="36">
        <v>200</v>
      </c>
      <c r="E120" s="37" t="s">
        <v>9</v>
      </c>
      <c r="F120" s="33">
        <f>F121</f>
        <v>21000</v>
      </c>
      <c r="G120" s="16">
        <v>50000</v>
      </c>
      <c r="H120" s="16">
        <v>50000</v>
      </c>
    </row>
    <row r="121" spans="1:8" s="5" customFormat="1" ht="63" x14ac:dyDescent="0.25">
      <c r="A121" s="26">
        <v>700</v>
      </c>
      <c r="B121" s="35" t="s">
        <v>24</v>
      </c>
      <c r="C121" s="36" t="s">
        <v>107</v>
      </c>
      <c r="D121" s="36">
        <v>240</v>
      </c>
      <c r="E121" s="37" t="s">
        <v>57</v>
      </c>
      <c r="F121" s="33">
        <f>F122</f>
        <v>21000</v>
      </c>
      <c r="G121" s="16">
        <v>50000</v>
      </c>
      <c r="H121" s="16">
        <v>50000</v>
      </c>
    </row>
    <row r="122" spans="1:8" s="5" customFormat="1" ht="31.5" x14ac:dyDescent="0.25">
      <c r="A122" s="26">
        <v>700</v>
      </c>
      <c r="B122" s="35" t="s">
        <v>24</v>
      </c>
      <c r="C122" s="36" t="s">
        <v>107</v>
      </c>
      <c r="D122" s="36">
        <v>244</v>
      </c>
      <c r="E122" s="37" t="s">
        <v>58</v>
      </c>
      <c r="F122" s="33">
        <v>21000</v>
      </c>
      <c r="G122" s="16">
        <v>50000</v>
      </c>
      <c r="H122" s="16">
        <v>50000</v>
      </c>
    </row>
    <row r="123" spans="1:8" s="5" customFormat="1" ht="15.75" x14ac:dyDescent="0.25">
      <c r="A123" s="26">
        <v>700</v>
      </c>
      <c r="B123" s="35" t="s">
        <v>24</v>
      </c>
      <c r="C123" s="36" t="s">
        <v>109</v>
      </c>
      <c r="D123" s="36"/>
      <c r="E123" s="37" t="s">
        <v>110</v>
      </c>
      <c r="F123" s="33">
        <f>F124</f>
        <v>10709.63</v>
      </c>
      <c r="G123" s="16">
        <v>50000</v>
      </c>
      <c r="H123" s="16">
        <v>50000</v>
      </c>
    </row>
    <row r="124" spans="1:8" s="5" customFormat="1" ht="47.25" x14ac:dyDescent="0.25">
      <c r="A124" s="26">
        <v>700</v>
      </c>
      <c r="B124" s="35" t="s">
        <v>24</v>
      </c>
      <c r="C124" s="36" t="s">
        <v>109</v>
      </c>
      <c r="D124" s="36">
        <v>200</v>
      </c>
      <c r="E124" s="37" t="s">
        <v>9</v>
      </c>
      <c r="F124" s="33">
        <f>F125</f>
        <v>10709.63</v>
      </c>
      <c r="G124" s="16">
        <v>50000</v>
      </c>
      <c r="H124" s="16">
        <v>50000</v>
      </c>
    </row>
    <row r="125" spans="1:8" s="5" customFormat="1" ht="63" x14ac:dyDescent="0.25">
      <c r="A125" s="26">
        <v>700</v>
      </c>
      <c r="B125" s="35" t="s">
        <v>24</v>
      </c>
      <c r="C125" s="36" t="s">
        <v>109</v>
      </c>
      <c r="D125" s="36">
        <v>240</v>
      </c>
      <c r="E125" s="37" t="s">
        <v>57</v>
      </c>
      <c r="F125" s="33">
        <f>F126</f>
        <v>10709.63</v>
      </c>
      <c r="G125" s="16">
        <v>50000</v>
      </c>
      <c r="H125" s="16">
        <v>50000</v>
      </c>
    </row>
    <row r="126" spans="1:8" s="5" customFormat="1" ht="31.5" x14ac:dyDescent="0.25">
      <c r="A126" s="26">
        <v>700</v>
      </c>
      <c r="B126" s="35" t="s">
        <v>24</v>
      </c>
      <c r="C126" s="36" t="s">
        <v>109</v>
      </c>
      <c r="D126" s="36">
        <v>244</v>
      </c>
      <c r="E126" s="37" t="s">
        <v>58</v>
      </c>
      <c r="F126" s="33">
        <v>10709.63</v>
      </c>
      <c r="G126" s="16">
        <v>50000</v>
      </c>
      <c r="H126" s="16">
        <v>50000</v>
      </c>
    </row>
    <row r="127" spans="1:8" s="5" customFormat="1" ht="15.75" x14ac:dyDescent="0.25">
      <c r="A127" s="26">
        <v>700</v>
      </c>
      <c r="B127" s="35" t="s">
        <v>24</v>
      </c>
      <c r="C127" s="36" t="s">
        <v>111</v>
      </c>
      <c r="D127" s="36"/>
      <c r="E127" s="37" t="s">
        <v>112</v>
      </c>
      <c r="F127" s="33">
        <v>287650</v>
      </c>
      <c r="G127" s="16">
        <v>335460</v>
      </c>
      <c r="H127" s="16">
        <v>395970</v>
      </c>
    </row>
    <row r="128" spans="1:8" s="5" customFormat="1" ht="47.25" x14ac:dyDescent="0.25">
      <c r="A128" s="26">
        <v>700</v>
      </c>
      <c r="B128" s="35" t="s">
        <v>24</v>
      </c>
      <c r="C128" s="36" t="s">
        <v>111</v>
      </c>
      <c r="D128" s="36">
        <v>200</v>
      </c>
      <c r="E128" s="37" t="s">
        <v>9</v>
      </c>
      <c r="F128" s="33">
        <v>287650</v>
      </c>
      <c r="G128" s="16">
        <v>335460</v>
      </c>
      <c r="H128" s="16">
        <v>395970</v>
      </c>
    </row>
    <row r="129" spans="1:8" s="5" customFormat="1" ht="63" x14ac:dyDescent="0.25">
      <c r="A129" s="26">
        <v>700</v>
      </c>
      <c r="B129" s="35" t="s">
        <v>24</v>
      </c>
      <c r="C129" s="36" t="s">
        <v>111</v>
      </c>
      <c r="D129" s="36">
        <v>240</v>
      </c>
      <c r="E129" s="37" t="s">
        <v>57</v>
      </c>
      <c r="F129" s="33">
        <v>287650</v>
      </c>
      <c r="G129" s="16">
        <v>335460</v>
      </c>
      <c r="H129" s="16">
        <v>395970</v>
      </c>
    </row>
    <row r="130" spans="1:8" s="5" customFormat="1" ht="31.5" x14ac:dyDescent="0.25">
      <c r="A130" s="26">
        <v>700</v>
      </c>
      <c r="B130" s="35" t="s">
        <v>24</v>
      </c>
      <c r="C130" s="36" t="s">
        <v>111</v>
      </c>
      <c r="D130" s="36">
        <v>244</v>
      </c>
      <c r="E130" s="37" t="s">
        <v>58</v>
      </c>
      <c r="F130" s="33">
        <v>287650</v>
      </c>
      <c r="G130" s="16">
        <v>335460</v>
      </c>
      <c r="H130" s="16">
        <v>395970</v>
      </c>
    </row>
    <row r="131" spans="1:8" s="5" customFormat="1" ht="31.5" x14ac:dyDescent="0.25">
      <c r="A131" s="27">
        <v>700</v>
      </c>
      <c r="B131" s="12" t="s">
        <v>17</v>
      </c>
      <c r="C131" s="13"/>
      <c r="D131" s="13"/>
      <c r="E131" s="14" t="s">
        <v>70</v>
      </c>
      <c r="F131" s="46">
        <f>SUM(F132,F154,F164)</f>
        <v>3679527.08</v>
      </c>
      <c r="G131" s="20">
        <f t="shared" ref="G131:H131" si="25">SUM(G132,G154,G164)</f>
        <v>631986</v>
      </c>
      <c r="H131" s="20">
        <f t="shared" si="25"/>
        <v>436206</v>
      </c>
    </row>
    <row r="132" spans="1:8" s="5" customFormat="1" ht="15.75" x14ac:dyDescent="0.25">
      <c r="A132" s="26">
        <v>700</v>
      </c>
      <c r="B132" s="35" t="s">
        <v>26</v>
      </c>
      <c r="C132" s="36"/>
      <c r="D132" s="36"/>
      <c r="E132" s="37" t="s">
        <v>27</v>
      </c>
      <c r="F132" s="33">
        <f>F133</f>
        <v>652397.61</v>
      </c>
      <c r="G132" s="16">
        <f t="shared" ref="G132:H133" si="26">G133</f>
        <v>100700</v>
      </c>
      <c r="H132" s="16">
        <f t="shared" si="26"/>
        <v>100700</v>
      </c>
    </row>
    <row r="133" spans="1:8" s="5" customFormat="1" ht="94.5" x14ac:dyDescent="0.25">
      <c r="A133" s="26">
        <v>700</v>
      </c>
      <c r="B133" s="35" t="s">
        <v>26</v>
      </c>
      <c r="C133" s="36">
        <v>1300000000</v>
      </c>
      <c r="D133" s="36"/>
      <c r="E133" s="37" t="s">
        <v>87</v>
      </c>
      <c r="F133" s="33">
        <f>F134</f>
        <v>652397.61</v>
      </c>
      <c r="G133" s="16">
        <f t="shared" si="26"/>
        <v>100700</v>
      </c>
      <c r="H133" s="16">
        <f t="shared" si="26"/>
        <v>100700</v>
      </c>
    </row>
    <row r="134" spans="1:8" s="5" customFormat="1" ht="78.75" x14ac:dyDescent="0.25">
      <c r="A134" s="26">
        <v>700</v>
      </c>
      <c r="B134" s="35" t="s">
        <v>26</v>
      </c>
      <c r="C134" s="36">
        <v>1330000000</v>
      </c>
      <c r="D134" s="36"/>
      <c r="E134" s="37" t="s">
        <v>113</v>
      </c>
      <c r="F134" s="33">
        <f>SUM(F150,F147,F143,F135,F139)</f>
        <v>652397.61</v>
      </c>
      <c r="G134" s="16">
        <f t="shared" ref="G134:H134" si="27">SUM(G135,G143,G147)</f>
        <v>100700</v>
      </c>
      <c r="H134" s="16">
        <f t="shared" si="27"/>
        <v>100700</v>
      </c>
    </row>
    <row r="135" spans="1:8" s="5" customFormat="1" ht="15.75" x14ac:dyDescent="0.25">
      <c r="A135" s="26">
        <v>700</v>
      </c>
      <c r="B135" s="35" t="s">
        <v>26</v>
      </c>
      <c r="C135" s="36" t="s">
        <v>114</v>
      </c>
      <c r="D135" s="36"/>
      <c r="E135" s="37" t="s">
        <v>71</v>
      </c>
      <c r="F135" s="33">
        <f>F136</f>
        <v>1676.61</v>
      </c>
      <c r="G135" s="16">
        <v>3000</v>
      </c>
      <c r="H135" s="16">
        <v>3000</v>
      </c>
    </row>
    <row r="136" spans="1:8" s="5" customFormat="1" ht="47.25" x14ac:dyDescent="0.25">
      <c r="A136" s="26">
        <v>700</v>
      </c>
      <c r="B136" s="35" t="s">
        <v>26</v>
      </c>
      <c r="C136" s="36" t="s">
        <v>114</v>
      </c>
      <c r="D136" s="36">
        <v>200</v>
      </c>
      <c r="E136" s="37" t="s">
        <v>9</v>
      </c>
      <c r="F136" s="33">
        <f>F137</f>
        <v>1676.61</v>
      </c>
      <c r="G136" s="16">
        <v>3000</v>
      </c>
      <c r="H136" s="16">
        <v>3000</v>
      </c>
    </row>
    <row r="137" spans="1:8" s="5" customFormat="1" ht="63" x14ac:dyDescent="0.25">
      <c r="A137" s="26">
        <v>700</v>
      </c>
      <c r="B137" s="35" t="s">
        <v>26</v>
      </c>
      <c r="C137" s="36" t="s">
        <v>114</v>
      </c>
      <c r="D137" s="36">
        <v>240</v>
      </c>
      <c r="E137" s="37" t="s">
        <v>57</v>
      </c>
      <c r="F137" s="33">
        <f>F138</f>
        <v>1676.61</v>
      </c>
      <c r="G137" s="16">
        <v>3000</v>
      </c>
      <c r="H137" s="16">
        <v>3000</v>
      </c>
    </row>
    <row r="138" spans="1:8" s="5" customFormat="1" ht="31.5" x14ac:dyDescent="0.25">
      <c r="A138" s="26">
        <v>700</v>
      </c>
      <c r="B138" s="35" t="s">
        <v>26</v>
      </c>
      <c r="C138" s="36" t="s">
        <v>114</v>
      </c>
      <c r="D138" s="36">
        <v>244</v>
      </c>
      <c r="E138" s="37" t="s">
        <v>58</v>
      </c>
      <c r="F138" s="33">
        <v>1676.61</v>
      </c>
      <c r="G138" s="16">
        <v>3000</v>
      </c>
      <c r="H138" s="16">
        <v>3000</v>
      </c>
    </row>
    <row r="139" spans="1:8" s="5" customFormat="1" ht="31.5" x14ac:dyDescent="0.25">
      <c r="A139" s="26">
        <v>700</v>
      </c>
      <c r="B139" s="35" t="s">
        <v>26</v>
      </c>
      <c r="C139" s="36" t="s">
        <v>152</v>
      </c>
      <c r="D139" s="36"/>
      <c r="E139" s="37" t="s">
        <v>153</v>
      </c>
      <c r="F139" s="33">
        <f>F140</f>
        <v>345000</v>
      </c>
      <c r="G139" s="33">
        <f t="shared" ref="G139:H141" si="28">G140</f>
        <v>0</v>
      </c>
      <c r="H139" s="33">
        <f t="shared" si="28"/>
        <v>0</v>
      </c>
    </row>
    <row r="140" spans="1:8" s="5" customFormat="1" ht="47.25" x14ac:dyDescent="0.25">
      <c r="A140" s="26">
        <v>700</v>
      </c>
      <c r="B140" s="35" t="s">
        <v>26</v>
      </c>
      <c r="C140" s="36" t="s">
        <v>152</v>
      </c>
      <c r="D140" s="36">
        <v>200</v>
      </c>
      <c r="E140" s="37" t="s">
        <v>9</v>
      </c>
      <c r="F140" s="33">
        <f>F141</f>
        <v>345000</v>
      </c>
      <c r="G140" s="33">
        <f t="shared" si="28"/>
        <v>0</v>
      </c>
      <c r="H140" s="33">
        <f t="shared" si="28"/>
        <v>0</v>
      </c>
    </row>
    <row r="141" spans="1:8" s="5" customFormat="1" ht="63" x14ac:dyDescent="0.25">
      <c r="A141" s="26">
        <v>700</v>
      </c>
      <c r="B141" s="35" t="s">
        <v>26</v>
      </c>
      <c r="C141" s="36" t="s">
        <v>152</v>
      </c>
      <c r="D141" s="36">
        <v>240</v>
      </c>
      <c r="E141" s="37" t="s">
        <v>57</v>
      </c>
      <c r="F141" s="33">
        <f>F142</f>
        <v>345000</v>
      </c>
      <c r="G141" s="33">
        <f t="shared" si="28"/>
        <v>0</v>
      </c>
      <c r="H141" s="33">
        <f t="shared" si="28"/>
        <v>0</v>
      </c>
    </row>
    <row r="142" spans="1:8" s="5" customFormat="1" ht="31.5" x14ac:dyDescent="0.25">
      <c r="A142" s="26">
        <v>700</v>
      </c>
      <c r="B142" s="35" t="s">
        <v>26</v>
      </c>
      <c r="C142" s="36" t="s">
        <v>152</v>
      </c>
      <c r="D142" s="36">
        <v>244</v>
      </c>
      <c r="E142" s="37" t="s">
        <v>58</v>
      </c>
      <c r="F142" s="33">
        <v>345000</v>
      </c>
      <c r="G142" s="16">
        <v>0</v>
      </c>
      <c r="H142" s="16">
        <v>0</v>
      </c>
    </row>
    <row r="143" spans="1:8" s="5" customFormat="1" ht="31.5" x14ac:dyDescent="0.25">
      <c r="A143" s="26">
        <v>700</v>
      </c>
      <c r="B143" s="35" t="s">
        <v>26</v>
      </c>
      <c r="C143" s="36" t="s">
        <v>115</v>
      </c>
      <c r="D143" s="36"/>
      <c r="E143" s="37" t="s">
        <v>116</v>
      </c>
      <c r="F143" s="33">
        <f>F144</f>
        <v>247500</v>
      </c>
      <c r="G143" s="16">
        <v>97700</v>
      </c>
      <c r="H143" s="16">
        <v>97700</v>
      </c>
    </row>
    <row r="144" spans="1:8" s="5" customFormat="1" ht="47.25" x14ac:dyDescent="0.25">
      <c r="A144" s="54">
        <v>700</v>
      </c>
      <c r="B144" s="35" t="s">
        <v>26</v>
      </c>
      <c r="C144" s="36" t="s">
        <v>115</v>
      </c>
      <c r="D144" s="36">
        <v>200</v>
      </c>
      <c r="E144" s="37" t="s">
        <v>9</v>
      </c>
      <c r="F144" s="33">
        <f>F145</f>
        <v>247500</v>
      </c>
      <c r="G144" s="16">
        <v>97700</v>
      </c>
      <c r="H144" s="16">
        <v>97700</v>
      </c>
    </row>
    <row r="145" spans="1:8" s="5" customFormat="1" ht="15" customHeight="1" x14ac:dyDescent="0.25">
      <c r="A145" s="56">
        <v>700</v>
      </c>
      <c r="B145" s="35" t="s">
        <v>26</v>
      </c>
      <c r="C145" s="36" t="s">
        <v>115</v>
      </c>
      <c r="D145" s="36">
        <v>240</v>
      </c>
      <c r="E145" s="37" t="s">
        <v>57</v>
      </c>
      <c r="F145" s="33">
        <f>F146</f>
        <v>247500</v>
      </c>
      <c r="G145" s="16">
        <v>97700</v>
      </c>
      <c r="H145" s="16">
        <v>97700</v>
      </c>
    </row>
    <row r="146" spans="1:8" s="5" customFormat="1" ht="15" customHeight="1" x14ac:dyDescent="0.25">
      <c r="A146" s="56">
        <v>700</v>
      </c>
      <c r="B146" s="35" t="s">
        <v>26</v>
      </c>
      <c r="C146" s="36" t="s">
        <v>115</v>
      </c>
      <c r="D146" s="36">
        <v>244</v>
      </c>
      <c r="E146" s="37" t="s">
        <v>58</v>
      </c>
      <c r="F146" s="33">
        <v>247500</v>
      </c>
      <c r="G146" s="16">
        <v>97700</v>
      </c>
      <c r="H146" s="16">
        <v>97700</v>
      </c>
    </row>
    <row r="147" spans="1:8" s="5" customFormat="1" ht="47.25" x14ac:dyDescent="0.25">
      <c r="A147" s="55">
        <v>700</v>
      </c>
      <c r="B147" s="35" t="s">
        <v>26</v>
      </c>
      <c r="C147" s="36" t="s">
        <v>117</v>
      </c>
      <c r="D147" s="36"/>
      <c r="E147" s="37" t="s">
        <v>72</v>
      </c>
      <c r="F147" s="33">
        <v>58000</v>
      </c>
      <c r="G147" s="16">
        <v>0</v>
      </c>
      <c r="H147" s="16">
        <v>0</v>
      </c>
    </row>
    <row r="148" spans="1:8" s="5" customFormat="1" ht="15.75" x14ac:dyDescent="0.25">
      <c r="A148" s="26">
        <v>700</v>
      </c>
      <c r="B148" s="35" t="s">
        <v>26</v>
      </c>
      <c r="C148" s="36" t="s">
        <v>117</v>
      </c>
      <c r="D148" s="36">
        <v>500</v>
      </c>
      <c r="E148" s="37" t="s">
        <v>14</v>
      </c>
      <c r="F148" s="33">
        <v>58000</v>
      </c>
      <c r="G148" s="16">
        <v>0</v>
      </c>
      <c r="H148" s="16">
        <v>0</v>
      </c>
    </row>
    <row r="149" spans="1:8" s="5" customFormat="1" ht="15.75" x14ac:dyDescent="0.25">
      <c r="A149" s="26">
        <v>700</v>
      </c>
      <c r="B149" s="35" t="s">
        <v>26</v>
      </c>
      <c r="C149" s="36" t="s">
        <v>117</v>
      </c>
      <c r="D149" s="36">
        <v>540</v>
      </c>
      <c r="E149" s="37" t="s">
        <v>73</v>
      </c>
      <c r="F149" s="33">
        <v>58000</v>
      </c>
      <c r="G149" s="16">
        <v>0</v>
      </c>
      <c r="H149" s="16">
        <v>0</v>
      </c>
    </row>
    <row r="150" spans="1:8" s="5" customFormat="1" ht="31.5" x14ac:dyDescent="0.25">
      <c r="A150" s="26">
        <v>700</v>
      </c>
      <c r="B150" s="35" t="s">
        <v>26</v>
      </c>
      <c r="C150" s="36" t="s">
        <v>146</v>
      </c>
      <c r="D150" s="36"/>
      <c r="E150" s="37" t="s">
        <v>147</v>
      </c>
      <c r="F150" s="33">
        <f>F151</f>
        <v>221</v>
      </c>
      <c r="G150" s="16">
        <f t="shared" ref="G150:H152" si="29">G151</f>
        <v>0</v>
      </c>
      <c r="H150" s="16">
        <f t="shared" si="29"/>
        <v>0</v>
      </c>
    </row>
    <row r="151" spans="1:8" s="5" customFormat="1" ht="47.25" x14ac:dyDescent="0.25">
      <c r="A151" s="26">
        <v>700</v>
      </c>
      <c r="B151" s="35" t="s">
        <v>26</v>
      </c>
      <c r="C151" s="36" t="s">
        <v>146</v>
      </c>
      <c r="D151" s="36">
        <v>200</v>
      </c>
      <c r="E151" s="37" t="s">
        <v>9</v>
      </c>
      <c r="F151" s="33">
        <f>F152</f>
        <v>221</v>
      </c>
      <c r="G151" s="16">
        <f t="shared" si="29"/>
        <v>0</v>
      </c>
      <c r="H151" s="16">
        <f t="shared" si="29"/>
        <v>0</v>
      </c>
    </row>
    <row r="152" spans="1:8" s="5" customFormat="1" ht="63" x14ac:dyDescent="0.25">
      <c r="A152" s="26">
        <v>700</v>
      </c>
      <c r="B152" s="35" t="s">
        <v>26</v>
      </c>
      <c r="C152" s="36" t="s">
        <v>146</v>
      </c>
      <c r="D152" s="36">
        <v>240</v>
      </c>
      <c r="E152" s="37" t="s">
        <v>57</v>
      </c>
      <c r="F152" s="33">
        <f>F153</f>
        <v>221</v>
      </c>
      <c r="G152" s="16">
        <f t="shared" si="29"/>
        <v>0</v>
      </c>
      <c r="H152" s="16">
        <f t="shared" si="29"/>
        <v>0</v>
      </c>
    </row>
    <row r="153" spans="1:8" s="5" customFormat="1" ht="31.5" x14ac:dyDescent="0.25">
      <c r="A153" s="26">
        <v>700</v>
      </c>
      <c r="B153" s="35" t="s">
        <v>26</v>
      </c>
      <c r="C153" s="36" t="s">
        <v>146</v>
      </c>
      <c r="D153" s="36">
        <v>244</v>
      </c>
      <c r="E153" s="37" t="s">
        <v>58</v>
      </c>
      <c r="F153" s="33">
        <v>221</v>
      </c>
      <c r="G153" s="16">
        <v>0</v>
      </c>
      <c r="H153" s="16">
        <v>0</v>
      </c>
    </row>
    <row r="154" spans="1:8" s="5" customFormat="1" ht="15.75" x14ac:dyDescent="0.25">
      <c r="A154" s="26">
        <v>700</v>
      </c>
      <c r="B154" s="35" t="s">
        <v>22</v>
      </c>
      <c r="C154" s="36"/>
      <c r="D154" s="36"/>
      <c r="E154" s="37" t="s">
        <v>118</v>
      </c>
      <c r="F154" s="33">
        <f>F155</f>
        <v>2113105</v>
      </c>
      <c r="G154" s="16">
        <f t="shared" ref="G154:H154" si="30">G155</f>
        <v>0</v>
      </c>
      <c r="H154" s="16">
        <f t="shared" si="30"/>
        <v>0</v>
      </c>
    </row>
    <row r="155" spans="1:8" s="5" customFormat="1" x14ac:dyDescent="0.25">
      <c r="A155" s="59">
        <v>700</v>
      </c>
      <c r="B155" s="61" t="s">
        <v>22</v>
      </c>
      <c r="C155" s="62">
        <v>1300000000</v>
      </c>
      <c r="D155" s="62"/>
      <c r="E155" s="63" t="s">
        <v>87</v>
      </c>
      <c r="F155" s="64">
        <f>F157</f>
        <v>2113105</v>
      </c>
      <c r="G155" s="57">
        <f t="shared" ref="G155:H155" si="31">G157</f>
        <v>0</v>
      </c>
      <c r="H155" s="57">
        <f t="shared" si="31"/>
        <v>0</v>
      </c>
    </row>
    <row r="156" spans="1:8" s="5" customFormat="1" x14ac:dyDescent="0.25">
      <c r="A156" s="60"/>
      <c r="B156" s="61"/>
      <c r="C156" s="62"/>
      <c r="D156" s="62"/>
      <c r="E156" s="63"/>
      <c r="F156" s="65"/>
      <c r="G156" s="58"/>
      <c r="H156" s="58"/>
    </row>
    <row r="157" spans="1:8" s="5" customFormat="1" ht="78.75" x14ac:dyDescent="0.25">
      <c r="A157" s="26">
        <v>700</v>
      </c>
      <c r="B157" s="35" t="s">
        <v>22</v>
      </c>
      <c r="C157" s="36">
        <v>1330000000</v>
      </c>
      <c r="D157" s="36"/>
      <c r="E157" s="37" t="s">
        <v>113</v>
      </c>
      <c r="F157" s="33">
        <f>SUM(F158,F161)</f>
        <v>2113105</v>
      </c>
      <c r="G157" s="16">
        <f t="shared" ref="G157:H157" si="32">SUM(G158,G161)</f>
        <v>0</v>
      </c>
      <c r="H157" s="16">
        <f t="shared" si="32"/>
        <v>0</v>
      </c>
    </row>
    <row r="158" spans="1:8" s="5" customFormat="1" ht="31.5" x14ac:dyDescent="0.25">
      <c r="A158" s="26">
        <v>700</v>
      </c>
      <c r="B158" s="35" t="s">
        <v>22</v>
      </c>
      <c r="C158" s="36" t="s">
        <v>119</v>
      </c>
      <c r="D158" s="36"/>
      <c r="E158" s="37" t="s">
        <v>74</v>
      </c>
      <c r="F158" s="33">
        <f>F159</f>
        <v>1772250</v>
      </c>
      <c r="G158" s="21">
        <v>0</v>
      </c>
      <c r="H158" s="21">
        <v>0</v>
      </c>
    </row>
    <row r="159" spans="1:8" s="5" customFormat="1" ht="15.75" x14ac:dyDescent="0.25">
      <c r="A159" s="26">
        <v>700</v>
      </c>
      <c r="B159" s="23" t="s">
        <v>22</v>
      </c>
      <c r="C159" s="36" t="s">
        <v>119</v>
      </c>
      <c r="D159" s="36">
        <v>500</v>
      </c>
      <c r="E159" s="37" t="s">
        <v>14</v>
      </c>
      <c r="F159" s="33">
        <f>F160</f>
        <v>1772250</v>
      </c>
      <c r="G159" s="21">
        <v>0</v>
      </c>
      <c r="H159" s="21">
        <v>0</v>
      </c>
    </row>
    <row r="160" spans="1:8" s="5" customFormat="1" ht="15.75" x14ac:dyDescent="0.25">
      <c r="A160" s="26">
        <v>700</v>
      </c>
      <c r="B160" s="35" t="s">
        <v>22</v>
      </c>
      <c r="C160" s="36" t="s">
        <v>119</v>
      </c>
      <c r="D160" s="36">
        <v>540</v>
      </c>
      <c r="E160" s="37" t="s">
        <v>73</v>
      </c>
      <c r="F160" s="33">
        <v>1772250</v>
      </c>
      <c r="G160" s="21">
        <v>0</v>
      </c>
      <c r="H160" s="21">
        <v>0</v>
      </c>
    </row>
    <row r="161" spans="1:8" s="5" customFormat="1" ht="47.25" x14ac:dyDescent="0.25">
      <c r="A161" s="26">
        <v>700</v>
      </c>
      <c r="B161" s="23" t="s">
        <v>22</v>
      </c>
      <c r="C161" s="36" t="s">
        <v>120</v>
      </c>
      <c r="D161" s="36"/>
      <c r="E161" s="37" t="s">
        <v>75</v>
      </c>
      <c r="F161" s="33">
        <f>F162</f>
        <v>340855</v>
      </c>
      <c r="G161" s="21">
        <v>0</v>
      </c>
      <c r="H161" s="21">
        <v>0</v>
      </c>
    </row>
    <row r="162" spans="1:8" s="5" customFormat="1" ht="15.75" x14ac:dyDescent="0.25">
      <c r="A162" s="26">
        <v>700</v>
      </c>
      <c r="B162" s="35" t="s">
        <v>22</v>
      </c>
      <c r="C162" s="36" t="s">
        <v>120</v>
      </c>
      <c r="D162" s="36">
        <v>500</v>
      </c>
      <c r="E162" s="37" t="s">
        <v>14</v>
      </c>
      <c r="F162" s="33">
        <f>F163</f>
        <v>340855</v>
      </c>
      <c r="G162" s="21">
        <v>0</v>
      </c>
      <c r="H162" s="21">
        <v>0</v>
      </c>
    </row>
    <row r="163" spans="1:8" s="5" customFormat="1" ht="15.75" x14ac:dyDescent="0.25">
      <c r="A163" s="26">
        <v>700</v>
      </c>
      <c r="B163" s="35" t="s">
        <v>22</v>
      </c>
      <c r="C163" s="36" t="s">
        <v>120</v>
      </c>
      <c r="D163" s="36">
        <v>540</v>
      </c>
      <c r="E163" s="37" t="s">
        <v>73</v>
      </c>
      <c r="F163" s="33">
        <v>340855</v>
      </c>
      <c r="G163" s="21">
        <v>0</v>
      </c>
      <c r="H163" s="21">
        <v>0</v>
      </c>
    </row>
    <row r="164" spans="1:8" s="5" customFormat="1" ht="15.75" x14ac:dyDescent="0.25">
      <c r="A164" s="26">
        <v>700</v>
      </c>
      <c r="B164" s="35" t="s">
        <v>28</v>
      </c>
      <c r="C164" s="36"/>
      <c r="D164" s="36"/>
      <c r="E164" s="37" t="s">
        <v>29</v>
      </c>
      <c r="F164" s="33">
        <f>F165</f>
        <v>914024.47</v>
      </c>
      <c r="G164" s="16">
        <f t="shared" ref="G164:H165" si="33">G165</f>
        <v>531286</v>
      </c>
      <c r="H164" s="16">
        <f t="shared" si="33"/>
        <v>335506</v>
      </c>
    </row>
    <row r="165" spans="1:8" s="5" customFormat="1" ht="94.5" x14ac:dyDescent="0.25">
      <c r="A165" s="26">
        <v>700</v>
      </c>
      <c r="B165" s="35" t="s">
        <v>28</v>
      </c>
      <c r="C165" s="36">
        <v>1300000000</v>
      </c>
      <c r="D165" s="36"/>
      <c r="E165" s="37" t="s">
        <v>87</v>
      </c>
      <c r="F165" s="33">
        <f>F166</f>
        <v>914024.47</v>
      </c>
      <c r="G165" s="16">
        <f t="shared" si="33"/>
        <v>531286</v>
      </c>
      <c r="H165" s="16">
        <f t="shared" si="33"/>
        <v>335506</v>
      </c>
    </row>
    <row r="166" spans="1:8" s="5" customFormat="1" ht="78.75" x14ac:dyDescent="0.25">
      <c r="A166" s="26">
        <v>700</v>
      </c>
      <c r="B166" s="35" t="s">
        <v>28</v>
      </c>
      <c r="C166" s="36">
        <v>1330000000</v>
      </c>
      <c r="D166" s="36"/>
      <c r="E166" s="37" t="s">
        <v>113</v>
      </c>
      <c r="F166" s="33">
        <f>SUM(F167,F172,F176,F184)</f>
        <v>914024.47</v>
      </c>
      <c r="G166" s="16">
        <f>SUM(G167,G172,G176,G184)</f>
        <v>531286</v>
      </c>
      <c r="H166" s="16">
        <f>SUM(H167,H172,H176,H184)</f>
        <v>335506</v>
      </c>
    </row>
    <row r="167" spans="1:8" s="5" customFormat="1" ht="47.25" x14ac:dyDescent="0.25">
      <c r="A167" s="26">
        <v>700</v>
      </c>
      <c r="B167" s="35" t="s">
        <v>28</v>
      </c>
      <c r="C167" s="36" t="s">
        <v>121</v>
      </c>
      <c r="D167" s="36"/>
      <c r="E167" s="37" t="s">
        <v>122</v>
      </c>
      <c r="F167" s="33">
        <f>F168</f>
        <v>136834</v>
      </c>
      <c r="G167" s="16">
        <v>45000</v>
      </c>
      <c r="H167" s="16">
        <v>45000</v>
      </c>
    </row>
    <row r="168" spans="1:8" s="5" customFormat="1" ht="47.25" x14ac:dyDescent="0.25">
      <c r="A168" s="26">
        <v>700</v>
      </c>
      <c r="B168" s="35" t="s">
        <v>28</v>
      </c>
      <c r="C168" s="36" t="s">
        <v>121</v>
      </c>
      <c r="D168" s="36">
        <v>200</v>
      </c>
      <c r="E168" s="37" t="s">
        <v>9</v>
      </c>
      <c r="F168" s="33">
        <f>F169</f>
        <v>136834</v>
      </c>
      <c r="G168" s="16">
        <v>45000</v>
      </c>
      <c r="H168" s="16">
        <v>45000</v>
      </c>
    </row>
    <row r="169" spans="1:8" s="5" customFormat="1" ht="63" x14ac:dyDescent="0.25">
      <c r="A169" s="26">
        <v>700</v>
      </c>
      <c r="B169" s="35" t="s">
        <v>28</v>
      </c>
      <c r="C169" s="36" t="s">
        <v>121</v>
      </c>
      <c r="D169" s="36">
        <v>240</v>
      </c>
      <c r="E169" s="37" t="s">
        <v>57</v>
      </c>
      <c r="F169" s="33">
        <f>SUM(F170:F171)</f>
        <v>136834</v>
      </c>
      <c r="G169" s="16">
        <v>45000</v>
      </c>
      <c r="H169" s="16">
        <v>45000</v>
      </c>
    </row>
    <row r="170" spans="1:8" s="5" customFormat="1" ht="63" x14ac:dyDescent="0.25">
      <c r="A170" s="26">
        <v>700</v>
      </c>
      <c r="B170" s="35" t="s">
        <v>28</v>
      </c>
      <c r="C170" s="36" t="s">
        <v>121</v>
      </c>
      <c r="D170" s="36">
        <v>243</v>
      </c>
      <c r="E170" s="37" t="s">
        <v>154</v>
      </c>
      <c r="F170" s="33">
        <v>117234</v>
      </c>
      <c r="G170" s="16">
        <v>0</v>
      </c>
      <c r="H170" s="16">
        <v>0</v>
      </c>
    </row>
    <row r="171" spans="1:8" s="5" customFormat="1" ht="31.5" x14ac:dyDescent="0.25">
      <c r="A171" s="26">
        <v>700</v>
      </c>
      <c r="B171" s="35" t="s">
        <v>28</v>
      </c>
      <c r="C171" s="36" t="s">
        <v>121</v>
      </c>
      <c r="D171" s="36">
        <v>244</v>
      </c>
      <c r="E171" s="37" t="s">
        <v>58</v>
      </c>
      <c r="F171" s="33">
        <v>19600</v>
      </c>
      <c r="G171" s="16">
        <v>45000</v>
      </c>
      <c r="H171" s="16">
        <v>45000</v>
      </c>
    </row>
    <row r="172" spans="1:8" s="5" customFormat="1" ht="15.75" x14ac:dyDescent="0.25">
      <c r="A172" s="26">
        <v>700</v>
      </c>
      <c r="B172" s="35" t="s">
        <v>28</v>
      </c>
      <c r="C172" s="36" t="s">
        <v>123</v>
      </c>
      <c r="D172" s="36"/>
      <c r="E172" s="37" t="s">
        <v>124</v>
      </c>
      <c r="F172" s="33">
        <f>F173</f>
        <v>0</v>
      </c>
      <c r="G172" s="16">
        <v>5000</v>
      </c>
      <c r="H172" s="16">
        <v>5000</v>
      </c>
    </row>
    <row r="173" spans="1:8" s="5" customFormat="1" ht="47.25" x14ac:dyDescent="0.25">
      <c r="A173" s="26">
        <v>700</v>
      </c>
      <c r="B173" s="35" t="s">
        <v>28</v>
      </c>
      <c r="C173" s="36" t="s">
        <v>123</v>
      </c>
      <c r="D173" s="36">
        <v>200</v>
      </c>
      <c r="E173" s="37" t="s">
        <v>9</v>
      </c>
      <c r="F173" s="33">
        <f>F174</f>
        <v>0</v>
      </c>
      <c r="G173" s="16">
        <v>5000</v>
      </c>
      <c r="H173" s="16">
        <v>5000</v>
      </c>
    </row>
    <row r="174" spans="1:8" s="5" customFormat="1" ht="63" x14ac:dyDescent="0.25">
      <c r="A174" s="26">
        <v>700</v>
      </c>
      <c r="B174" s="35" t="s">
        <v>28</v>
      </c>
      <c r="C174" s="36" t="s">
        <v>123</v>
      </c>
      <c r="D174" s="36">
        <v>240</v>
      </c>
      <c r="E174" s="37" t="s">
        <v>57</v>
      </c>
      <c r="F174" s="33">
        <f>F175</f>
        <v>0</v>
      </c>
      <c r="G174" s="16">
        <v>5000</v>
      </c>
      <c r="H174" s="16">
        <v>5000</v>
      </c>
    </row>
    <row r="175" spans="1:8" s="5" customFormat="1" ht="31.5" x14ac:dyDescent="0.25">
      <c r="A175" s="26">
        <v>700</v>
      </c>
      <c r="B175" s="35" t="s">
        <v>28</v>
      </c>
      <c r="C175" s="36" t="s">
        <v>123</v>
      </c>
      <c r="D175" s="36">
        <v>244</v>
      </c>
      <c r="E175" s="37" t="s">
        <v>58</v>
      </c>
      <c r="F175" s="33">
        <v>0</v>
      </c>
      <c r="G175" s="16">
        <v>5000</v>
      </c>
      <c r="H175" s="16">
        <v>5000</v>
      </c>
    </row>
    <row r="176" spans="1:8" s="5" customFormat="1" ht="15.75" x14ac:dyDescent="0.25">
      <c r="A176" s="26">
        <v>700</v>
      </c>
      <c r="B176" s="35" t="s">
        <v>28</v>
      </c>
      <c r="C176" s="36" t="s">
        <v>125</v>
      </c>
      <c r="D176" s="36"/>
      <c r="E176" s="37" t="s">
        <v>126</v>
      </c>
      <c r="F176" s="33">
        <f>SUM(F178,F181)</f>
        <v>743690.47</v>
      </c>
      <c r="G176" s="16">
        <v>476286</v>
      </c>
      <c r="H176" s="16">
        <v>280506</v>
      </c>
    </row>
    <row r="177" spans="1:8" s="5" customFormat="1" ht="47.25" x14ac:dyDescent="0.25">
      <c r="A177" s="26">
        <v>700</v>
      </c>
      <c r="B177" s="35" t="s">
        <v>28</v>
      </c>
      <c r="C177" s="36" t="s">
        <v>125</v>
      </c>
      <c r="D177" s="36">
        <v>200</v>
      </c>
      <c r="E177" s="37" t="s">
        <v>9</v>
      </c>
      <c r="F177" s="33">
        <f>F178</f>
        <v>743656.98</v>
      </c>
      <c r="G177" s="16">
        <v>476286</v>
      </c>
      <c r="H177" s="16">
        <v>280506</v>
      </c>
    </row>
    <row r="178" spans="1:8" s="5" customFormat="1" ht="63" x14ac:dyDescent="0.25">
      <c r="A178" s="26">
        <v>700</v>
      </c>
      <c r="B178" s="35" t="s">
        <v>28</v>
      </c>
      <c r="C178" s="36" t="s">
        <v>125</v>
      </c>
      <c r="D178" s="36">
        <v>240</v>
      </c>
      <c r="E178" s="37" t="s">
        <v>57</v>
      </c>
      <c r="F178" s="33">
        <f>SUM(F179:F180)</f>
        <v>743656.98</v>
      </c>
      <c r="G178" s="16">
        <v>476286</v>
      </c>
      <c r="H178" s="16">
        <v>280506</v>
      </c>
    </row>
    <row r="179" spans="1:8" s="5" customFormat="1" ht="31.5" x14ac:dyDescent="0.25">
      <c r="A179" s="26">
        <v>700</v>
      </c>
      <c r="B179" s="35" t="s">
        <v>28</v>
      </c>
      <c r="C179" s="36" t="s">
        <v>125</v>
      </c>
      <c r="D179" s="36">
        <v>244</v>
      </c>
      <c r="E179" s="37" t="s">
        <v>58</v>
      </c>
      <c r="F179" s="33">
        <v>35116.980000000003</v>
      </c>
      <c r="G179" s="16">
        <v>0</v>
      </c>
      <c r="H179" s="16">
        <v>0</v>
      </c>
    </row>
    <row r="180" spans="1:8" s="5" customFormat="1" ht="15.75" x14ac:dyDescent="0.25">
      <c r="A180" s="26">
        <v>700</v>
      </c>
      <c r="B180" s="35" t="s">
        <v>28</v>
      </c>
      <c r="C180" s="36" t="s">
        <v>125</v>
      </c>
      <c r="D180" s="36">
        <v>247</v>
      </c>
      <c r="E180" s="11" t="s">
        <v>59</v>
      </c>
      <c r="F180" s="33">
        <v>708540</v>
      </c>
      <c r="G180" s="16">
        <v>476286</v>
      </c>
      <c r="H180" s="16">
        <v>280506</v>
      </c>
    </row>
    <row r="181" spans="1:8" s="5" customFormat="1" ht="15.75" x14ac:dyDescent="0.25">
      <c r="A181" s="26">
        <v>700</v>
      </c>
      <c r="B181" s="35" t="s">
        <v>28</v>
      </c>
      <c r="C181" s="36" t="s">
        <v>125</v>
      </c>
      <c r="D181" s="36">
        <v>800</v>
      </c>
      <c r="E181" s="37" t="s">
        <v>13</v>
      </c>
      <c r="F181" s="33">
        <f>F182</f>
        <v>33.49</v>
      </c>
      <c r="G181" s="33">
        <f t="shared" ref="G181:H182" si="34">G182</f>
        <v>0</v>
      </c>
      <c r="H181" s="33">
        <f t="shared" si="34"/>
        <v>0</v>
      </c>
    </row>
    <row r="182" spans="1:8" s="5" customFormat="1" ht="31.5" x14ac:dyDescent="0.25">
      <c r="A182" s="26">
        <v>700</v>
      </c>
      <c r="B182" s="35" t="s">
        <v>28</v>
      </c>
      <c r="C182" s="36" t="s">
        <v>125</v>
      </c>
      <c r="D182" s="36">
        <v>850</v>
      </c>
      <c r="E182" s="37" t="s">
        <v>60</v>
      </c>
      <c r="F182" s="33">
        <f>F183</f>
        <v>33.49</v>
      </c>
      <c r="G182" s="33">
        <f t="shared" si="34"/>
        <v>0</v>
      </c>
      <c r="H182" s="33">
        <f t="shared" si="34"/>
        <v>0</v>
      </c>
    </row>
    <row r="183" spans="1:8" s="5" customFormat="1" ht="15.75" x14ac:dyDescent="0.25">
      <c r="A183" s="26">
        <v>700</v>
      </c>
      <c r="B183" s="35" t="s">
        <v>28</v>
      </c>
      <c r="C183" s="36" t="s">
        <v>125</v>
      </c>
      <c r="D183" s="36">
        <v>853</v>
      </c>
      <c r="E183" s="11" t="s">
        <v>61</v>
      </c>
      <c r="F183" s="33">
        <v>33.49</v>
      </c>
      <c r="G183" s="16">
        <v>0</v>
      </c>
      <c r="H183" s="16">
        <v>0</v>
      </c>
    </row>
    <row r="184" spans="1:8" s="5" customFormat="1" ht="15.75" x14ac:dyDescent="0.25">
      <c r="A184" s="26">
        <v>700</v>
      </c>
      <c r="B184" s="35" t="s">
        <v>28</v>
      </c>
      <c r="C184" s="36" t="s">
        <v>127</v>
      </c>
      <c r="D184" s="36"/>
      <c r="E184" s="37" t="s">
        <v>76</v>
      </c>
      <c r="F184" s="33">
        <f>F185</f>
        <v>33500</v>
      </c>
      <c r="G184" s="16">
        <v>5000</v>
      </c>
      <c r="H184" s="16">
        <v>5000</v>
      </c>
    </row>
    <row r="185" spans="1:8" s="5" customFormat="1" ht="47.25" x14ac:dyDescent="0.25">
      <c r="A185" s="26">
        <v>700</v>
      </c>
      <c r="B185" s="35" t="s">
        <v>28</v>
      </c>
      <c r="C185" s="36" t="s">
        <v>127</v>
      </c>
      <c r="D185" s="36">
        <v>200</v>
      </c>
      <c r="E185" s="37" t="s">
        <v>9</v>
      </c>
      <c r="F185" s="33">
        <f>F186</f>
        <v>33500</v>
      </c>
      <c r="G185" s="16">
        <v>5000</v>
      </c>
      <c r="H185" s="16">
        <v>5000</v>
      </c>
    </row>
    <row r="186" spans="1:8" s="5" customFormat="1" ht="63" x14ac:dyDescent="0.25">
      <c r="A186" s="26">
        <v>700</v>
      </c>
      <c r="B186" s="35" t="s">
        <v>28</v>
      </c>
      <c r="C186" s="36" t="s">
        <v>127</v>
      </c>
      <c r="D186" s="36">
        <v>240</v>
      </c>
      <c r="E186" s="37" t="s">
        <v>57</v>
      </c>
      <c r="F186" s="33">
        <f>F187</f>
        <v>33500</v>
      </c>
      <c r="G186" s="16">
        <v>5000</v>
      </c>
      <c r="H186" s="16">
        <v>5000</v>
      </c>
    </row>
    <row r="187" spans="1:8" s="5" customFormat="1" ht="31.5" x14ac:dyDescent="0.25">
      <c r="A187" s="26">
        <v>700</v>
      </c>
      <c r="B187" s="35" t="s">
        <v>28</v>
      </c>
      <c r="C187" s="36" t="s">
        <v>127</v>
      </c>
      <c r="D187" s="36">
        <v>244</v>
      </c>
      <c r="E187" s="37" t="s">
        <v>58</v>
      </c>
      <c r="F187" s="33">
        <v>33500</v>
      </c>
      <c r="G187" s="16">
        <v>5000</v>
      </c>
      <c r="H187" s="16">
        <v>5000</v>
      </c>
    </row>
    <row r="188" spans="1:8" s="5" customFormat="1" ht="15.75" x14ac:dyDescent="0.25">
      <c r="A188" s="27">
        <v>700</v>
      </c>
      <c r="B188" s="12" t="s">
        <v>18</v>
      </c>
      <c r="C188" s="13"/>
      <c r="D188" s="13"/>
      <c r="E188" s="14" t="s">
        <v>77</v>
      </c>
      <c r="F188" s="52">
        <f>F189</f>
        <v>4063074</v>
      </c>
      <c r="G188" s="24">
        <f t="shared" ref="G188:H190" si="35">G189</f>
        <v>3051308</v>
      </c>
      <c r="H188" s="24">
        <f t="shared" si="35"/>
        <v>3458693</v>
      </c>
    </row>
    <row r="189" spans="1:8" s="5" customFormat="1" ht="15.75" x14ac:dyDescent="0.25">
      <c r="A189" s="26">
        <v>700</v>
      </c>
      <c r="B189" s="35" t="s">
        <v>19</v>
      </c>
      <c r="C189" s="36"/>
      <c r="D189" s="36"/>
      <c r="E189" s="37" t="s">
        <v>20</v>
      </c>
      <c r="F189" s="53">
        <f>F190</f>
        <v>4063074</v>
      </c>
      <c r="G189" s="25">
        <f t="shared" si="35"/>
        <v>3051308</v>
      </c>
      <c r="H189" s="25">
        <f t="shared" si="35"/>
        <v>3458693</v>
      </c>
    </row>
    <row r="190" spans="1:8" s="5" customFormat="1" ht="94.5" x14ac:dyDescent="0.25">
      <c r="A190" s="26">
        <v>700</v>
      </c>
      <c r="B190" s="35" t="s">
        <v>19</v>
      </c>
      <c r="C190" s="36">
        <v>1300000000</v>
      </c>
      <c r="D190" s="36"/>
      <c r="E190" s="37" t="s">
        <v>87</v>
      </c>
      <c r="F190" s="53">
        <f>F191</f>
        <v>4063074</v>
      </c>
      <c r="G190" s="25">
        <f t="shared" si="35"/>
        <v>3051308</v>
      </c>
      <c r="H190" s="25">
        <f t="shared" si="35"/>
        <v>3458693</v>
      </c>
    </row>
    <row r="191" spans="1:8" s="5" customFormat="1" ht="63" x14ac:dyDescent="0.25">
      <c r="A191" s="26">
        <v>700</v>
      </c>
      <c r="B191" s="35" t="s">
        <v>19</v>
      </c>
      <c r="C191" s="36">
        <v>1360000000</v>
      </c>
      <c r="D191" s="36"/>
      <c r="E191" s="37" t="s">
        <v>128</v>
      </c>
      <c r="F191" s="53">
        <f>SUM(F192,F196,F200)</f>
        <v>4063074</v>
      </c>
      <c r="G191" s="25">
        <f t="shared" ref="G191:H191" si="36">SUM(G192,G196,G200)</f>
        <v>3051308</v>
      </c>
      <c r="H191" s="25">
        <f t="shared" si="36"/>
        <v>3458693</v>
      </c>
    </row>
    <row r="192" spans="1:8" s="5" customFormat="1" ht="63" x14ac:dyDescent="0.25">
      <c r="A192" s="26">
        <v>700</v>
      </c>
      <c r="B192" s="35" t="s">
        <v>19</v>
      </c>
      <c r="C192" s="36">
        <v>1360110680</v>
      </c>
      <c r="D192" s="36"/>
      <c r="E192" s="37" t="s">
        <v>129</v>
      </c>
      <c r="F192" s="53">
        <f>F193</f>
        <v>1488800</v>
      </c>
      <c r="G192" s="25">
        <v>1109679</v>
      </c>
      <c r="H192" s="25">
        <v>1109679</v>
      </c>
    </row>
    <row r="193" spans="1:8" s="5" customFormat="1" ht="63" x14ac:dyDescent="0.25">
      <c r="A193" s="26">
        <v>700</v>
      </c>
      <c r="B193" s="35" t="s">
        <v>19</v>
      </c>
      <c r="C193" s="36">
        <v>1360110680</v>
      </c>
      <c r="D193" s="36">
        <v>600</v>
      </c>
      <c r="E193" s="37" t="s">
        <v>12</v>
      </c>
      <c r="F193" s="53">
        <f>F194</f>
        <v>1488800</v>
      </c>
      <c r="G193" s="25">
        <v>1109679</v>
      </c>
      <c r="H193" s="25">
        <v>1109679</v>
      </c>
    </row>
    <row r="194" spans="1:8" s="5" customFormat="1" ht="31.5" x14ac:dyDescent="0.25">
      <c r="A194" s="26">
        <v>700</v>
      </c>
      <c r="B194" s="35" t="s">
        <v>19</v>
      </c>
      <c r="C194" s="36">
        <v>1360110680</v>
      </c>
      <c r="D194" s="36">
        <v>610</v>
      </c>
      <c r="E194" s="37" t="s">
        <v>78</v>
      </c>
      <c r="F194" s="53">
        <f>F195</f>
        <v>1488800</v>
      </c>
      <c r="G194" s="25">
        <v>1109679</v>
      </c>
      <c r="H194" s="25">
        <v>1109679</v>
      </c>
    </row>
    <row r="195" spans="1:8" s="5" customFormat="1" ht="110.25" x14ac:dyDescent="0.25">
      <c r="A195" s="26">
        <v>700</v>
      </c>
      <c r="B195" s="35" t="s">
        <v>19</v>
      </c>
      <c r="C195" s="36">
        <v>1360110680</v>
      </c>
      <c r="D195" s="36">
        <v>611</v>
      </c>
      <c r="E195" s="37" t="s">
        <v>80</v>
      </c>
      <c r="F195" s="53">
        <v>1488800</v>
      </c>
      <c r="G195" s="25">
        <v>1109679</v>
      </c>
      <c r="H195" s="25">
        <v>1109679</v>
      </c>
    </row>
    <row r="196" spans="1:8" s="5" customFormat="1" ht="47.25" x14ac:dyDescent="0.25">
      <c r="A196" s="26">
        <v>700</v>
      </c>
      <c r="B196" s="35" t="s">
        <v>19</v>
      </c>
      <c r="C196" s="36" t="s">
        <v>130</v>
      </c>
      <c r="D196" s="36"/>
      <c r="E196" s="37" t="s">
        <v>131</v>
      </c>
      <c r="F196" s="53">
        <v>1500</v>
      </c>
      <c r="G196" s="25">
        <v>1500</v>
      </c>
      <c r="H196" s="25">
        <v>1500</v>
      </c>
    </row>
    <row r="197" spans="1:8" s="5" customFormat="1" ht="63" x14ac:dyDescent="0.25">
      <c r="A197" s="26">
        <v>700</v>
      </c>
      <c r="B197" s="35" t="s">
        <v>19</v>
      </c>
      <c r="C197" s="36" t="s">
        <v>130</v>
      </c>
      <c r="D197" s="36">
        <v>600</v>
      </c>
      <c r="E197" s="37" t="s">
        <v>12</v>
      </c>
      <c r="F197" s="53">
        <v>1500</v>
      </c>
      <c r="G197" s="25">
        <v>1500</v>
      </c>
      <c r="H197" s="25">
        <v>1500</v>
      </c>
    </row>
    <row r="198" spans="1:8" s="5" customFormat="1" ht="31.5" x14ac:dyDescent="0.25">
      <c r="A198" s="26">
        <v>700</v>
      </c>
      <c r="B198" s="35" t="s">
        <v>19</v>
      </c>
      <c r="C198" s="36" t="s">
        <v>130</v>
      </c>
      <c r="D198" s="36">
        <v>610</v>
      </c>
      <c r="E198" s="37" t="s">
        <v>78</v>
      </c>
      <c r="F198" s="53">
        <v>1500</v>
      </c>
      <c r="G198" s="25">
        <v>1500</v>
      </c>
      <c r="H198" s="25">
        <v>1500</v>
      </c>
    </row>
    <row r="199" spans="1:8" s="5" customFormat="1" ht="31.5" x14ac:dyDescent="0.25">
      <c r="A199" s="26">
        <v>700</v>
      </c>
      <c r="B199" s="35" t="s">
        <v>19</v>
      </c>
      <c r="C199" s="36" t="s">
        <v>130</v>
      </c>
      <c r="D199" s="36">
        <v>612</v>
      </c>
      <c r="E199" s="37" t="s">
        <v>79</v>
      </c>
      <c r="F199" s="53">
        <v>1500</v>
      </c>
      <c r="G199" s="25">
        <v>1500</v>
      </c>
      <c r="H199" s="25">
        <v>1500</v>
      </c>
    </row>
    <row r="200" spans="1:8" s="5" customFormat="1" ht="47.25" x14ac:dyDescent="0.25">
      <c r="A200" s="26">
        <v>700</v>
      </c>
      <c r="B200" s="35" t="s">
        <v>19</v>
      </c>
      <c r="C200" s="36" t="s">
        <v>132</v>
      </c>
      <c r="D200" s="36"/>
      <c r="E200" s="37" t="s">
        <v>131</v>
      </c>
      <c r="F200" s="53">
        <f>F201</f>
        <v>2572774</v>
      </c>
      <c r="G200" s="25">
        <f t="shared" ref="G200:H202" si="37">G201</f>
        <v>1940129</v>
      </c>
      <c r="H200" s="25">
        <f t="shared" si="37"/>
        <v>2347514</v>
      </c>
    </row>
    <row r="201" spans="1:8" s="5" customFormat="1" ht="63" x14ac:dyDescent="0.25">
      <c r="A201" s="26">
        <v>700</v>
      </c>
      <c r="B201" s="35" t="s">
        <v>19</v>
      </c>
      <c r="C201" s="36" t="s">
        <v>132</v>
      </c>
      <c r="D201" s="36">
        <v>600</v>
      </c>
      <c r="E201" s="37" t="s">
        <v>12</v>
      </c>
      <c r="F201" s="53">
        <f>F202</f>
        <v>2572774</v>
      </c>
      <c r="G201" s="25">
        <f t="shared" si="37"/>
        <v>1940129</v>
      </c>
      <c r="H201" s="25">
        <f t="shared" si="37"/>
        <v>2347514</v>
      </c>
    </row>
    <row r="202" spans="1:8" s="5" customFormat="1" ht="31.5" x14ac:dyDescent="0.25">
      <c r="A202" s="26">
        <v>700</v>
      </c>
      <c r="B202" s="35" t="s">
        <v>19</v>
      </c>
      <c r="C202" s="36" t="s">
        <v>132</v>
      </c>
      <c r="D202" s="36">
        <v>610</v>
      </c>
      <c r="E202" s="37" t="s">
        <v>78</v>
      </c>
      <c r="F202" s="53">
        <f>F203</f>
        <v>2572774</v>
      </c>
      <c r="G202" s="25">
        <f t="shared" si="37"/>
        <v>1940129</v>
      </c>
      <c r="H202" s="25">
        <f t="shared" si="37"/>
        <v>2347514</v>
      </c>
    </row>
    <row r="203" spans="1:8" s="5" customFormat="1" ht="110.25" x14ac:dyDescent="0.25">
      <c r="A203" s="26">
        <v>700</v>
      </c>
      <c r="B203" s="35" t="s">
        <v>19</v>
      </c>
      <c r="C203" s="36" t="s">
        <v>132</v>
      </c>
      <c r="D203" s="36">
        <v>611</v>
      </c>
      <c r="E203" s="37" t="s">
        <v>80</v>
      </c>
      <c r="F203" s="53">
        <v>2572774</v>
      </c>
      <c r="G203" s="25">
        <v>1940129</v>
      </c>
      <c r="H203" s="25">
        <v>2347514</v>
      </c>
    </row>
    <row r="204" spans="1:8" s="5" customFormat="1" ht="15.75" x14ac:dyDescent="0.25">
      <c r="A204" s="27">
        <v>700</v>
      </c>
      <c r="B204" s="12">
        <v>1000</v>
      </c>
      <c r="C204" s="13"/>
      <c r="D204" s="13"/>
      <c r="E204" s="14" t="s">
        <v>81</v>
      </c>
      <c r="F204" s="52">
        <f>F205</f>
        <v>5860</v>
      </c>
      <c r="G204" s="24">
        <f>G205</f>
        <v>10000</v>
      </c>
      <c r="H204" s="24">
        <f t="shared" ref="H204:H207" si="38">H205</f>
        <v>10000</v>
      </c>
    </row>
    <row r="205" spans="1:8" s="5" customFormat="1" ht="31.5" x14ac:dyDescent="0.25">
      <c r="A205" s="26">
        <v>700</v>
      </c>
      <c r="B205" s="35">
        <v>1003</v>
      </c>
      <c r="C205" s="36"/>
      <c r="D205" s="36"/>
      <c r="E205" s="37" t="s">
        <v>16</v>
      </c>
      <c r="F205" s="53">
        <f t="shared" ref="F205:G210" si="39">F206</f>
        <v>5860</v>
      </c>
      <c r="G205" s="25">
        <f t="shared" si="39"/>
        <v>10000</v>
      </c>
      <c r="H205" s="25">
        <f t="shared" si="38"/>
        <v>10000</v>
      </c>
    </row>
    <row r="206" spans="1:8" s="5" customFormat="1" ht="94.5" x14ac:dyDescent="0.25">
      <c r="A206" s="26">
        <v>700</v>
      </c>
      <c r="B206" s="35">
        <v>1003</v>
      </c>
      <c r="C206" s="36">
        <v>1300000000</v>
      </c>
      <c r="D206" s="36"/>
      <c r="E206" s="37" t="s">
        <v>87</v>
      </c>
      <c r="F206" s="53">
        <f t="shared" si="39"/>
        <v>5860</v>
      </c>
      <c r="G206" s="25">
        <f t="shared" si="39"/>
        <v>10000</v>
      </c>
      <c r="H206" s="25">
        <f t="shared" si="38"/>
        <v>10000</v>
      </c>
    </row>
    <row r="207" spans="1:8" s="5" customFormat="1" ht="47.25" x14ac:dyDescent="0.25">
      <c r="A207" s="26">
        <v>700</v>
      </c>
      <c r="B207" s="35">
        <v>1003</v>
      </c>
      <c r="C207" s="36">
        <v>1340000000</v>
      </c>
      <c r="D207" s="36"/>
      <c r="E207" s="37" t="s">
        <v>133</v>
      </c>
      <c r="F207" s="53">
        <f t="shared" si="39"/>
        <v>5860</v>
      </c>
      <c r="G207" s="25">
        <f t="shared" si="39"/>
        <v>10000</v>
      </c>
      <c r="H207" s="25">
        <f t="shared" si="38"/>
        <v>10000</v>
      </c>
    </row>
    <row r="208" spans="1:8" s="5" customFormat="1" ht="31.5" x14ac:dyDescent="0.25">
      <c r="A208" s="26">
        <v>700</v>
      </c>
      <c r="B208" s="35">
        <v>1003</v>
      </c>
      <c r="C208" s="36" t="s">
        <v>134</v>
      </c>
      <c r="D208" s="36"/>
      <c r="E208" s="37" t="s">
        <v>135</v>
      </c>
      <c r="F208" s="53">
        <f t="shared" si="39"/>
        <v>5860</v>
      </c>
      <c r="G208" s="25">
        <v>10000</v>
      </c>
      <c r="H208" s="25">
        <v>10000</v>
      </c>
    </row>
    <row r="209" spans="1:8" s="5" customFormat="1" ht="47.25" x14ac:dyDescent="0.25">
      <c r="A209" s="26">
        <v>700</v>
      </c>
      <c r="B209" s="35">
        <v>1003</v>
      </c>
      <c r="C209" s="36" t="s">
        <v>134</v>
      </c>
      <c r="D209" s="36">
        <v>200</v>
      </c>
      <c r="E209" s="37" t="s">
        <v>9</v>
      </c>
      <c r="F209" s="53">
        <f t="shared" si="39"/>
        <v>5860</v>
      </c>
      <c r="G209" s="25">
        <v>10000</v>
      </c>
      <c r="H209" s="25">
        <v>10000</v>
      </c>
    </row>
    <row r="210" spans="1:8" s="5" customFormat="1" ht="63" x14ac:dyDescent="0.25">
      <c r="A210" s="26">
        <v>700</v>
      </c>
      <c r="B210" s="35">
        <v>1003</v>
      </c>
      <c r="C210" s="36" t="s">
        <v>134</v>
      </c>
      <c r="D210" s="36">
        <v>240</v>
      </c>
      <c r="E210" s="37" t="s">
        <v>57</v>
      </c>
      <c r="F210" s="53">
        <f t="shared" si="39"/>
        <v>5860</v>
      </c>
      <c r="G210" s="25">
        <v>10000</v>
      </c>
      <c r="H210" s="25">
        <v>10000</v>
      </c>
    </row>
    <row r="211" spans="1:8" s="5" customFormat="1" ht="31.5" x14ac:dyDescent="0.25">
      <c r="A211" s="26">
        <v>700</v>
      </c>
      <c r="B211" s="35">
        <v>1003</v>
      </c>
      <c r="C211" s="36" t="s">
        <v>134</v>
      </c>
      <c r="D211" s="36">
        <v>244</v>
      </c>
      <c r="E211" s="37" t="s">
        <v>58</v>
      </c>
      <c r="F211" s="53">
        <v>5860</v>
      </c>
      <c r="G211" s="25">
        <v>10000</v>
      </c>
      <c r="H211" s="25">
        <v>10000</v>
      </c>
    </row>
    <row r="212" spans="1:8" s="5" customFormat="1" ht="63" x14ac:dyDescent="0.25">
      <c r="A212" s="27">
        <v>700</v>
      </c>
      <c r="B212" s="12">
        <v>1400</v>
      </c>
      <c r="C212" s="13"/>
      <c r="D212" s="13"/>
      <c r="E212" s="14" t="s">
        <v>82</v>
      </c>
      <c r="F212" s="52">
        <v>100000</v>
      </c>
      <c r="G212" s="24">
        <v>0</v>
      </c>
      <c r="H212" s="24">
        <v>0</v>
      </c>
    </row>
    <row r="213" spans="1:8" s="5" customFormat="1" ht="31.5" x14ac:dyDescent="0.25">
      <c r="A213" s="26">
        <v>700</v>
      </c>
      <c r="B213" s="35">
        <v>1403</v>
      </c>
      <c r="C213" s="36"/>
      <c r="D213" s="36"/>
      <c r="E213" s="37" t="s">
        <v>23</v>
      </c>
      <c r="F213" s="53">
        <v>100000</v>
      </c>
      <c r="G213" s="25">
        <v>0</v>
      </c>
      <c r="H213" s="25">
        <v>0</v>
      </c>
    </row>
    <row r="214" spans="1:8" s="5" customFormat="1" ht="94.5" x14ac:dyDescent="0.25">
      <c r="A214" s="26">
        <v>700</v>
      </c>
      <c r="B214" s="35">
        <v>1403</v>
      </c>
      <c r="C214" s="36">
        <v>1300000000</v>
      </c>
      <c r="D214" s="36"/>
      <c r="E214" s="37" t="s">
        <v>87</v>
      </c>
      <c r="F214" s="53">
        <v>100000</v>
      </c>
      <c r="G214" s="25">
        <v>0</v>
      </c>
      <c r="H214" s="25">
        <v>0</v>
      </c>
    </row>
    <row r="215" spans="1:8" s="5" customFormat="1" ht="15.75" x14ac:dyDescent="0.25">
      <c r="A215" s="26">
        <v>700</v>
      </c>
      <c r="B215" s="35">
        <v>1403</v>
      </c>
      <c r="C215" s="36">
        <v>1390000000</v>
      </c>
      <c r="D215" s="36"/>
      <c r="E215" s="37" t="s">
        <v>5</v>
      </c>
      <c r="F215" s="53">
        <v>100000</v>
      </c>
      <c r="G215" s="25">
        <v>0</v>
      </c>
      <c r="H215" s="25">
        <v>0</v>
      </c>
    </row>
    <row r="216" spans="1:8" s="5" customFormat="1" ht="78.75" x14ac:dyDescent="0.25">
      <c r="A216" s="26">
        <v>700</v>
      </c>
      <c r="B216" s="35">
        <v>1403</v>
      </c>
      <c r="C216" s="36" t="s">
        <v>136</v>
      </c>
      <c r="D216" s="36"/>
      <c r="E216" s="37" t="s">
        <v>83</v>
      </c>
      <c r="F216" s="53">
        <v>100000</v>
      </c>
      <c r="G216" s="25">
        <v>0</v>
      </c>
      <c r="H216" s="25">
        <v>0</v>
      </c>
    </row>
    <row r="217" spans="1:8" s="5" customFormat="1" ht="15.75" x14ac:dyDescent="0.25">
      <c r="A217" s="26">
        <v>700</v>
      </c>
      <c r="B217" s="35">
        <v>1403</v>
      </c>
      <c r="C217" s="36" t="s">
        <v>136</v>
      </c>
      <c r="D217" s="36">
        <v>500</v>
      </c>
      <c r="E217" s="37" t="s">
        <v>14</v>
      </c>
      <c r="F217" s="53">
        <v>100000</v>
      </c>
      <c r="G217" s="25">
        <v>0</v>
      </c>
      <c r="H217" s="25">
        <v>0</v>
      </c>
    </row>
    <row r="218" spans="1:8" s="5" customFormat="1" ht="15.75" x14ac:dyDescent="0.25">
      <c r="A218" s="26">
        <v>700</v>
      </c>
      <c r="B218" s="35">
        <v>1403</v>
      </c>
      <c r="C218" s="36" t="s">
        <v>136</v>
      </c>
      <c r="D218" s="36">
        <v>540</v>
      </c>
      <c r="E218" s="37" t="s">
        <v>73</v>
      </c>
      <c r="F218" s="53">
        <v>100000</v>
      </c>
      <c r="G218" s="25">
        <v>0</v>
      </c>
      <c r="H218" s="25">
        <v>0</v>
      </c>
    </row>
    <row r="219" spans="1:8" s="5" customFormat="1" x14ac:dyDescent="0.25"/>
    <row r="220" spans="1:8" s="5" customFormat="1" x14ac:dyDescent="0.25"/>
    <row r="221" spans="1:8" s="5" customFormat="1" x14ac:dyDescent="0.25"/>
    <row r="222" spans="1:8" s="5" customFormat="1" x14ac:dyDescent="0.25"/>
    <row r="223" spans="1:8" s="5" customFormat="1" x14ac:dyDescent="0.25"/>
    <row r="224" spans="1:8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pans="3:3" s="5" customFormat="1" x14ac:dyDescent="0.25"/>
    <row r="594" spans="3:3" s="5" customFormat="1" x14ac:dyDescent="0.25"/>
    <row r="595" spans="3:3" s="5" customFormat="1" x14ac:dyDescent="0.25"/>
    <row r="596" spans="3:3" s="5" customFormat="1" x14ac:dyDescent="0.25"/>
    <row r="597" spans="3:3" s="5" customFormat="1" ht="18.75" x14ac:dyDescent="0.25">
      <c r="C597" s="6"/>
    </row>
    <row r="598" spans="3:3" s="5" customFormat="1" x14ac:dyDescent="0.25"/>
    <row r="599" spans="3:3" s="5" customFormat="1" x14ac:dyDescent="0.25"/>
    <row r="600" spans="3:3" s="5" customFormat="1" x14ac:dyDescent="0.25"/>
    <row r="601" spans="3:3" s="5" customFormat="1" x14ac:dyDescent="0.25"/>
    <row r="602" spans="3:3" s="5" customFormat="1" x14ac:dyDescent="0.25"/>
    <row r="603" spans="3:3" s="5" customFormat="1" x14ac:dyDescent="0.25"/>
    <row r="604" spans="3:3" s="5" customFormat="1" x14ac:dyDescent="0.25"/>
    <row r="605" spans="3:3" s="5" customFormat="1" x14ac:dyDescent="0.25"/>
    <row r="606" spans="3:3" s="5" customFormat="1" x14ac:dyDescent="0.25"/>
    <row r="607" spans="3:3" s="5" customFormat="1" x14ac:dyDescent="0.25"/>
    <row r="608" spans="3:3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2577" s="5" customFormat="1" x14ac:dyDescent="0.25"/>
    <row r="2578" s="5" customFormat="1" x14ac:dyDescent="0.25"/>
    <row r="2579" s="5" customFormat="1" x14ac:dyDescent="0.25"/>
    <row r="2580" s="5" customFormat="1" x14ac:dyDescent="0.25"/>
    <row r="2581" s="5" customFormat="1" x14ac:dyDescent="0.25"/>
    <row r="2582" s="5" customFormat="1" x14ac:dyDescent="0.25"/>
    <row r="2583" s="5" customFormat="1" x14ac:dyDescent="0.25"/>
    <row r="2584" s="5" customFormat="1" x14ac:dyDescent="0.25"/>
    <row r="2585" s="5" customFormat="1" x14ac:dyDescent="0.25"/>
    <row r="2586" s="5" customFormat="1" x14ac:dyDescent="0.25"/>
    <row r="2587" s="5" customFormat="1" x14ac:dyDescent="0.25"/>
    <row r="2588" s="5" customFormat="1" x14ac:dyDescent="0.25"/>
    <row r="2589" s="5" customFormat="1" x14ac:dyDescent="0.25"/>
    <row r="2590" s="5" customFormat="1" x14ac:dyDescent="0.25"/>
    <row r="2591" s="5" customFormat="1" x14ac:dyDescent="0.25"/>
    <row r="2592" s="5" customFormat="1" x14ac:dyDescent="0.25"/>
    <row r="2593" s="5" customFormat="1" x14ac:dyDescent="0.25"/>
    <row r="2594" s="5" customFormat="1" x14ac:dyDescent="0.25"/>
    <row r="2595" s="5" customFormat="1" x14ac:dyDescent="0.25"/>
    <row r="2596" s="5" customFormat="1" x14ac:dyDescent="0.25"/>
    <row r="2597" s="5" customFormat="1" x14ac:dyDescent="0.25"/>
    <row r="2598" s="5" customFormat="1" x14ac:dyDescent="0.25"/>
    <row r="2599" s="5" customFormat="1" x14ac:dyDescent="0.25"/>
    <row r="2600" s="5" customFormat="1" x14ac:dyDescent="0.25"/>
    <row r="2601" s="5" customFormat="1" x14ac:dyDescent="0.25"/>
    <row r="2602" s="5" customFormat="1" x14ac:dyDescent="0.25"/>
    <row r="2603" s="5" customFormat="1" x14ac:dyDescent="0.25"/>
    <row r="2604" s="5" customFormat="1" x14ac:dyDescent="0.25"/>
    <row r="2605" s="5" customFormat="1" x14ac:dyDescent="0.25"/>
    <row r="2606" s="5" customFormat="1" x14ac:dyDescent="0.25"/>
    <row r="2607" s="5" customFormat="1" x14ac:dyDescent="0.25"/>
    <row r="2608" s="5" customFormat="1" x14ac:dyDescent="0.25"/>
    <row r="2609" s="5" customFormat="1" x14ac:dyDescent="0.25"/>
    <row r="2610" s="5" customFormat="1" x14ac:dyDescent="0.25"/>
    <row r="3246" ht="57" customHeight="1" x14ac:dyDescent="0.25"/>
  </sheetData>
  <autoFilter ref="A9:J3244"/>
  <mergeCells count="19">
    <mergeCell ref="A1:H1"/>
    <mergeCell ref="G6:H6"/>
    <mergeCell ref="A3:H3"/>
    <mergeCell ref="A4:H4"/>
    <mergeCell ref="A5:A7"/>
    <mergeCell ref="B5:B7"/>
    <mergeCell ref="C5:C7"/>
    <mergeCell ref="D5:D7"/>
    <mergeCell ref="E5:E7"/>
    <mergeCell ref="F5:H5"/>
    <mergeCell ref="F6:F7"/>
    <mergeCell ref="G155:G156"/>
    <mergeCell ref="H155:H156"/>
    <mergeCell ref="A155:A156"/>
    <mergeCell ref="B155:B156"/>
    <mergeCell ref="C155:C156"/>
    <mergeCell ref="D155:D156"/>
    <mergeCell ref="E155:E156"/>
    <mergeCell ref="F155:F156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9" fitToHeight="11" orientation="portrait" horizontalDpi="4294967295" verticalDpi="4294967295" r:id="rId1"/>
  <headerFooter differentFirst="1">
    <oddHeader>&amp;C&amp;10&amp;P</oddHeader>
  </headerFooter>
  <rowBreaks count="1" manualBreakCount="1">
    <brk id="18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1</cp:lastModifiedBy>
  <cp:lastPrinted>2021-12-21T06:33:03Z</cp:lastPrinted>
  <dcterms:created xsi:type="dcterms:W3CDTF">2018-08-08T06:32:43Z</dcterms:created>
  <dcterms:modified xsi:type="dcterms:W3CDTF">2021-12-21T06:33:21Z</dcterms:modified>
</cp:coreProperties>
</file>